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XVII-DVD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1-XVII-DVD(2017)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1-XVII-DVD(2017) Pol'!$A$1:$W$245</definedName>
    <definedName name="_xlnm.Print_Area" localSheetId="1">Stavba!$A$1:$J$76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5" i="1" l="1"/>
  <c r="I74" i="1"/>
  <c r="I73" i="1"/>
  <c r="I72" i="1"/>
  <c r="I76" i="1" s="1"/>
  <c r="J67" i="1" s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I43" i="1" s="1"/>
  <c r="G42" i="1"/>
  <c r="F42" i="1"/>
  <c r="G41" i="1"/>
  <c r="F41" i="1"/>
  <c r="G40" i="1"/>
  <c r="F40" i="1"/>
  <c r="G39" i="1"/>
  <c r="F39" i="1"/>
  <c r="G239" i="13"/>
  <c r="BA20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9" i="13"/>
  <c r="M19" i="13" s="1"/>
  <c r="I19" i="13"/>
  <c r="I18" i="13" s="1"/>
  <c r="K19" i="13"/>
  <c r="O19" i="13"/>
  <c r="O18" i="13" s="1"/>
  <c r="Q19" i="13"/>
  <c r="Q18" i="13" s="1"/>
  <c r="V19" i="13"/>
  <c r="G22" i="13"/>
  <c r="M22" i="13" s="1"/>
  <c r="I22" i="13"/>
  <c r="K22" i="13"/>
  <c r="O22" i="13"/>
  <c r="Q22" i="13"/>
  <c r="V22" i="13"/>
  <c r="G25" i="13"/>
  <c r="I25" i="13"/>
  <c r="K25" i="13"/>
  <c r="K18" i="13" s="1"/>
  <c r="M25" i="13"/>
  <c r="O25" i="13"/>
  <c r="Q25" i="13"/>
  <c r="V25" i="13"/>
  <c r="V18" i="13" s="1"/>
  <c r="G27" i="13"/>
  <c r="I27" i="13"/>
  <c r="K27" i="13"/>
  <c r="M27" i="13"/>
  <c r="O27" i="13"/>
  <c r="Q27" i="13"/>
  <c r="V27" i="13"/>
  <c r="G31" i="13"/>
  <c r="M31" i="13" s="1"/>
  <c r="I31" i="13"/>
  <c r="K31" i="13"/>
  <c r="O31" i="13"/>
  <c r="Q31" i="13"/>
  <c r="V31" i="13"/>
  <c r="G37" i="13"/>
  <c r="M37" i="13" s="1"/>
  <c r="I37" i="13"/>
  <c r="K37" i="13"/>
  <c r="O37" i="13"/>
  <c r="Q37" i="13"/>
  <c r="V37" i="13"/>
  <c r="G40" i="13"/>
  <c r="I40" i="13"/>
  <c r="K40" i="13"/>
  <c r="M40" i="13"/>
  <c r="O40" i="13"/>
  <c r="Q40" i="13"/>
  <c r="V40" i="13"/>
  <c r="G43" i="13"/>
  <c r="I43" i="13"/>
  <c r="K43" i="13"/>
  <c r="M43" i="13"/>
  <c r="O43" i="13"/>
  <c r="Q43" i="13"/>
  <c r="V43" i="13"/>
  <c r="G49" i="13"/>
  <c r="M49" i="13" s="1"/>
  <c r="I49" i="13"/>
  <c r="K49" i="13"/>
  <c r="O49" i="13"/>
  <c r="Q49" i="13"/>
  <c r="V49" i="13"/>
  <c r="G52" i="13"/>
  <c r="M52" i="13" s="1"/>
  <c r="I52" i="13"/>
  <c r="K52" i="13"/>
  <c r="O52" i="13"/>
  <c r="Q52" i="13"/>
  <c r="V52" i="13"/>
  <c r="G55" i="13"/>
  <c r="I55" i="13"/>
  <c r="K55" i="13"/>
  <c r="M55" i="13"/>
  <c r="O55" i="13"/>
  <c r="Q55" i="13"/>
  <c r="V55" i="13"/>
  <c r="G57" i="13"/>
  <c r="I57" i="13"/>
  <c r="K57" i="13"/>
  <c r="M57" i="13"/>
  <c r="O57" i="13"/>
  <c r="Q57" i="13"/>
  <c r="V57" i="13"/>
  <c r="G58" i="13"/>
  <c r="O58" i="13"/>
  <c r="G59" i="13"/>
  <c r="M59" i="13" s="1"/>
  <c r="M58" i="13" s="1"/>
  <c r="I59" i="13"/>
  <c r="I58" i="13" s="1"/>
  <c r="K59" i="13"/>
  <c r="K58" i="13" s="1"/>
  <c r="O59" i="13"/>
  <c r="Q59" i="13"/>
  <c r="Q58" i="13" s="1"/>
  <c r="V59" i="13"/>
  <c r="V58" i="13" s="1"/>
  <c r="I60" i="13"/>
  <c r="K60" i="13"/>
  <c r="Q60" i="13"/>
  <c r="V60" i="13"/>
  <c r="G61" i="13"/>
  <c r="G60" i="13" s="1"/>
  <c r="I61" i="13"/>
  <c r="K61" i="13"/>
  <c r="M61" i="13"/>
  <c r="O61" i="13"/>
  <c r="O60" i="13" s="1"/>
  <c r="Q61" i="13"/>
  <c r="V61" i="13"/>
  <c r="G62" i="13"/>
  <c r="M62" i="13" s="1"/>
  <c r="I62" i="13"/>
  <c r="K62" i="13"/>
  <c r="O62" i="13"/>
  <c r="Q62" i="13"/>
  <c r="V62" i="13"/>
  <c r="G63" i="13"/>
  <c r="I63" i="13"/>
  <c r="O63" i="13"/>
  <c r="Q63" i="13"/>
  <c r="G64" i="13"/>
  <c r="I64" i="13"/>
  <c r="K64" i="13"/>
  <c r="K63" i="13" s="1"/>
  <c r="M64" i="13"/>
  <c r="M63" i="13" s="1"/>
  <c r="O64" i="13"/>
  <c r="Q64" i="13"/>
  <c r="V64" i="13"/>
  <c r="V63" i="13" s="1"/>
  <c r="G66" i="13"/>
  <c r="I66" i="13"/>
  <c r="K66" i="13"/>
  <c r="M66" i="13"/>
  <c r="O66" i="13"/>
  <c r="Q66" i="13"/>
  <c r="V66" i="13"/>
  <c r="G67" i="13"/>
  <c r="O67" i="13"/>
  <c r="G68" i="13"/>
  <c r="M68" i="13" s="1"/>
  <c r="M67" i="13" s="1"/>
  <c r="I68" i="13"/>
  <c r="I67" i="13" s="1"/>
  <c r="K68" i="13"/>
  <c r="K67" i="13" s="1"/>
  <c r="O68" i="13"/>
  <c r="Q68" i="13"/>
  <c r="Q67" i="13" s="1"/>
  <c r="V68" i="13"/>
  <c r="V67" i="13" s="1"/>
  <c r="G71" i="13"/>
  <c r="I71" i="13"/>
  <c r="K71" i="13"/>
  <c r="M71" i="13"/>
  <c r="O71" i="13"/>
  <c r="Q71" i="13"/>
  <c r="V71" i="13"/>
  <c r="G75" i="13"/>
  <c r="M75" i="13" s="1"/>
  <c r="I75" i="13"/>
  <c r="I74" i="13" s="1"/>
  <c r="K75" i="13"/>
  <c r="O75" i="13"/>
  <c r="O74" i="13" s="1"/>
  <c r="Q75" i="13"/>
  <c r="Q74" i="13" s="1"/>
  <c r="V75" i="13"/>
  <c r="G77" i="13"/>
  <c r="M77" i="13" s="1"/>
  <c r="I77" i="13"/>
  <c r="K77" i="13"/>
  <c r="O77" i="13"/>
  <c r="Q77" i="13"/>
  <c r="V77" i="13"/>
  <c r="G79" i="13"/>
  <c r="I79" i="13"/>
  <c r="K79" i="13"/>
  <c r="K74" i="13" s="1"/>
  <c r="M79" i="13"/>
  <c r="O79" i="13"/>
  <c r="Q79" i="13"/>
  <c r="V79" i="13"/>
  <c r="V74" i="13" s="1"/>
  <c r="G82" i="13"/>
  <c r="I82" i="13"/>
  <c r="K82" i="13"/>
  <c r="M82" i="13"/>
  <c r="O82" i="13"/>
  <c r="Q82" i="13"/>
  <c r="V82" i="13"/>
  <c r="G85" i="13"/>
  <c r="M85" i="13" s="1"/>
  <c r="I85" i="13"/>
  <c r="K85" i="13"/>
  <c r="O85" i="13"/>
  <c r="Q85" i="13"/>
  <c r="V85" i="13"/>
  <c r="G90" i="13"/>
  <c r="M90" i="13" s="1"/>
  <c r="I90" i="13"/>
  <c r="K90" i="13"/>
  <c r="O90" i="13"/>
  <c r="Q90" i="13"/>
  <c r="V90" i="13"/>
  <c r="G92" i="13"/>
  <c r="I92" i="13"/>
  <c r="K92" i="13"/>
  <c r="M92" i="13"/>
  <c r="O92" i="13"/>
  <c r="Q92" i="13"/>
  <c r="V92" i="13"/>
  <c r="G95" i="13"/>
  <c r="I95" i="13"/>
  <c r="K95" i="13"/>
  <c r="M95" i="13"/>
  <c r="O95" i="13"/>
  <c r="Q95" i="13"/>
  <c r="V95" i="13"/>
  <c r="G96" i="13"/>
  <c r="M96" i="13" s="1"/>
  <c r="I96" i="13"/>
  <c r="K96" i="13"/>
  <c r="O96" i="13"/>
  <c r="Q96" i="13"/>
  <c r="V96" i="13"/>
  <c r="G97" i="13"/>
  <c r="M97" i="13" s="1"/>
  <c r="I97" i="13"/>
  <c r="K97" i="13"/>
  <c r="O97" i="13"/>
  <c r="Q97" i="13"/>
  <c r="V97" i="13"/>
  <c r="G99" i="13"/>
  <c r="I99" i="13"/>
  <c r="K99" i="13"/>
  <c r="M99" i="13"/>
  <c r="O99" i="13"/>
  <c r="Q99" i="13"/>
  <c r="V99" i="13"/>
  <c r="G102" i="13"/>
  <c r="I102" i="13"/>
  <c r="K102" i="13"/>
  <c r="M102" i="13"/>
  <c r="O102" i="13"/>
  <c r="Q102" i="13"/>
  <c r="V102" i="13"/>
  <c r="G103" i="13"/>
  <c r="M103" i="13" s="1"/>
  <c r="I103" i="13"/>
  <c r="K103" i="13"/>
  <c r="O103" i="13"/>
  <c r="Q103" i="13"/>
  <c r="V103" i="13"/>
  <c r="G106" i="13"/>
  <c r="M106" i="13" s="1"/>
  <c r="I106" i="13"/>
  <c r="K106" i="13"/>
  <c r="O106" i="13"/>
  <c r="Q106" i="13"/>
  <c r="V106" i="13"/>
  <c r="G108" i="13"/>
  <c r="I108" i="13"/>
  <c r="K108" i="13"/>
  <c r="M108" i="13"/>
  <c r="O108" i="13"/>
  <c r="Q108" i="13"/>
  <c r="V108" i="13"/>
  <c r="G109" i="13"/>
  <c r="I109" i="13"/>
  <c r="K109" i="13"/>
  <c r="M109" i="13"/>
  <c r="O109" i="13"/>
  <c r="Q109" i="13"/>
  <c r="V109" i="13"/>
  <c r="G110" i="13"/>
  <c r="M110" i="13" s="1"/>
  <c r="I110" i="13"/>
  <c r="K110" i="13"/>
  <c r="O110" i="13"/>
  <c r="Q110" i="13"/>
  <c r="V110" i="13"/>
  <c r="G112" i="13"/>
  <c r="M112" i="13" s="1"/>
  <c r="I112" i="13"/>
  <c r="K112" i="13"/>
  <c r="O112" i="13"/>
  <c r="Q112" i="13"/>
  <c r="V112" i="13"/>
  <c r="G114" i="13"/>
  <c r="I114" i="13"/>
  <c r="K114" i="13"/>
  <c r="M114" i="13"/>
  <c r="O114" i="13"/>
  <c r="Q114" i="13"/>
  <c r="V114" i="13"/>
  <c r="G116" i="13"/>
  <c r="I116" i="13"/>
  <c r="K116" i="13"/>
  <c r="M116" i="13"/>
  <c r="O116" i="13"/>
  <c r="Q116" i="13"/>
  <c r="V116" i="13"/>
  <c r="G117" i="13"/>
  <c r="O117" i="13"/>
  <c r="G118" i="13"/>
  <c r="M118" i="13" s="1"/>
  <c r="M117" i="13" s="1"/>
  <c r="I118" i="13"/>
  <c r="I117" i="13" s="1"/>
  <c r="K118" i="13"/>
  <c r="K117" i="13" s="1"/>
  <c r="O118" i="13"/>
  <c r="Q118" i="13"/>
  <c r="Q117" i="13" s="1"/>
  <c r="V118" i="13"/>
  <c r="V117" i="13" s="1"/>
  <c r="I123" i="13"/>
  <c r="K123" i="13"/>
  <c r="Q123" i="13"/>
  <c r="V123" i="13"/>
  <c r="G124" i="13"/>
  <c r="G123" i="13" s="1"/>
  <c r="I124" i="13"/>
  <c r="K124" i="13"/>
  <c r="M124" i="13"/>
  <c r="M123" i="13" s="1"/>
  <c r="O124" i="13"/>
  <c r="O123" i="13" s="1"/>
  <c r="Q124" i="13"/>
  <c r="V124" i="13"/>
  <c r="G125" i="13"/>
  <c r="O125" i="13"/>
  <c r="G126" i="13"/>
  <c r="M126" i="13" s="1"/>
  <c r="M125" i="13" s="1"/>
  <c r="I126" i="13"/>
  <c r="I125" i="13" s="1"/>
  <c r="K126" i="13"/>
  <c r="K125" i="13" s="1"/>
  <c r="O126" i="13"/>
  <c r="Q126" i="13"/>
  <c r="Q125" i="13" s="1"/>
  <c r="V126" i="13"/>
  <c r="V125" i="13" s="1"/>
  <c r="I127" i="13"/>
  <c r="K127" i="13"/>
  <c r="Q127" i="13"/>
  <c r="V127" i="13"/>
  <c r="G128" i="13"/>
  <c r="G127" i="13" s="1"/>
  <c r="I128" i="13"/>
  <c r="K128" i="13"/>
  <c r="M128" i="13"/>
  <c r="O128" i="13"/>
  <c r="O127" i="13" s="1"/>
  <c r="Q128" i="13"/>
  <c r="V128" i="13"/>
  <c r="G130" i="13"/>
  <c r="M130" i="13" s="1"/>
  <c r="I130" i="13"/>
  <c r="K130" i="13"/>
  <c r="O130" i="13"/>
  <c r="Q130" i="13"/>
  <c r="V130" i="13"/>
  <c r="G132" i="13"/>
  <c r="I132" i="13"/>
  <c r="K132" i="13"/>
  <c r="K131" i="13" s="1"/>
  <c r="M132" i="13"/>
  <c r="O132" i="13"/>
  <c r="Q132" i="13"/>
  <c r="V132" i="13"/>
  <c r="V131" i="13" s="1"/>
  <c r="G134" i="13"/>
  <c r="I134" i="13"/>
  <c r="K134" i="13"/>
  <c r="M134" i="13"/>
  <c r="O134" i="13"/>
  <c r="Q134" i="13"/>
  <c r="V134" i="13"/>
  <c r="G135" i="13"/>
  <c r="G131" i="13" s="1"/>
  <c r="I135" i="13"/>
  <c r="K135" i="13"/>
  <c r="O135" i="13"/>
  <c r="O131" i="13" s="1"/>
  <c r="Q135" i="13"/>
  <c r="V135" i="13"/>
  <c r="G136" i="13"/>
  <c r="M136" i="13" s="1"/>
  <c r="I136" i="13"/>
  <c r="I131" i="13" s="1"/>
  <c r="K136" i="13"/>
  <c r="O136" i="13"/>
  <c r="Q136" i="13"/>
  <c r="Q131" i="13" s="1"/>
  <c r="V136" i="13"/>
  <c r="G138" i="13"/>
  <c r="G137" i="13" s="1"/>
  <c r="I138" i="13"/>
  <c r="K138" i="13"/>
  <c r="M138" i="13"/>
  <c r="O138" i="13"/>
  <c r="O137" i="13" s="1"/>
  <c r="Q138" i="13"/>
  <c r="V138" i="13"/>
  <c r="G139" i="13"/>
  <c r="M139" i="13" s="1"/>
  <c r="I139" i="13"/>
  <c r="K139" i="13"/>
  <c r="O139" i="13"/>
  <c r="Q139" i="13"/>
  <c r="V139" i="13"/>
  <c r="G142" i="13"/>
  <c r="M142" i="13" s="1"/>
  <c r="I142" i="13"/>
  <c r="I137" i="13" s="1"/>
  <c r="K142" i="13"/>
  <c r="O142" i="13"/>
  <c r="Q142" i="13"/>
  <c r="Q137" i="13" s="1"/>
  <c r="V142" i="13"/>
  <c r="G144" i="13"/>
  <c r="I144" i="13"/>
  <c r="K144" i="13"/>
  <c r="K137" i="13" s="1"/>
  <c r="M144" i="13"/>
  <c r="O144" i="13"/>
  <c r="Q144" i="13"/>
  <c r="V144" i="13"/>
  <c r="V137" i="13" s="1"/>
  <c r="G146" i="13"/>
  <c r="I146" i="13"/>
  <c r="K146" i="13"/>
  <c r="M146" i="13"/>
  <c r="O146" i="13"/>
  <c r="Q146" i="13"/>
  <c r="V146" i="13"/>
  <c r="G149" i="13"/>
  <c r="M149" i="13" s="1"/>
  <c r="I149" i="13"/>
  <c r="K149" i="13"/>
  <c r="O149" i="13"/>
  <c r="Q149" i="13"/>
  <c r="V149" i="13"/>
  <c r="G155" i="13"/>
  <c r="M155" i="13" s="1"/>
  <c r="I155" i="13"/>
  <c r="K155" i="13"/>
  <c r="K154" i="13" s="1"/>
  <c r="O155" i="13"/>
  <c r="Q155" i="13"/>
  <c r="V155" i="13"/>
  <c r="V154" i="13" s="1"/>
  <c r="G156" i="13"/>
  <c r="I156" i="13"/>
  <c r="K156" i="13"/>
  <c r="M156" i="13"/>
  <c r="O156" i="13"/>
  <c r="Q156" i="13"/>
  <c r="V156" i="13"/>
  <c r="G157" i="13"/>
  <c r="G154" i="13" s="1"/>
  <c r="I157" i="13"/>
  <c r="K157" i="13"/>
  <c r="O157" i="13"/>
  <c r="O154" i="13" s="1"/>
  <c r="Q157" i="13"/>
  <c r="V157" i="13"/>
  <c r="G158" i="13"/>
  <c r="M158" i="13" s="1"/>
  <c r="I158" i="13"/>
  <c r="I154" i="13" s="1"/>
  <c r="K158" i="13"/>
  <c r="O158" i="13"/>
  <c r="Q158" i="13"/>
  <c r="Q154" i="13" s="1"/>
  <c r="V158" i="13"/>
  <c r="G162" i="13"/>
  <c r="M162" i="13" s="1"/>
  <c r="I162" i="13"/>
  <c r="K162" i="13"/>
  <c r="O162" i="13"/>
  <c r="Q162" i="13"/>
  <c r="V162" i="13"/>
  <c r="G168" i="13"/>
  <c r="M168" i="13" s="1"/>
  <c r="I168" i="13"/>
  <c r="I167" i="13" s="1"/>
  <c r="K168" i="13"/>
  <c r="O168" i="13"/>
  <c r="O167" i="13" s="1"/>
  <c r="Q168" i="13"/>
  <c r="Q167" i="13" s="1"/>
  <c r="V168" i="13"/>
  <c r="G170" i="13"/>
  <c r="M170" i="13" s="1"/>
  <c r="I170" i="13"/>
  <c r="K170" i="13"/>
  <c r="O170" i="13"/>
  <c r="Q170" i="13"/>
  <c r="V170" i="13"/>
  <c r="G172" i="13"/>
  <c r="I172" i="13"/>
  <c r="K172" i="13"/>
  <c r="K167" i="13" s="1"/>
  <c r="M172" i="13"/>
  <c r="O172" i="13"/>
  <c r="Q172" i="13"/>
  <c r="V172" i="13"/>
  <c r="V167" i="13" s="1"/>
  <c r="G173" i="13"/>
  <c r="I173" i="13"/>
  <c r="K173" i="13"/>
  <c r="M173" i="13"/>
  <c r="O173" i="13"/>
  <c r="Q173" i="13"/>
  <c r="V173" i="13"/>
  <c r="G175" i="13"/>
  <c r="M175" i="13" s="1"/>
  <c r="I175" i="13"/>
  <c r="K175" i="13"/>
  <c r="O175" i="13"/>
  <c r="Q175" i="13"/>
  <c r="V175" i="13"/>
  <c r="G179" i="13"/>
  <c r="I179" i="13"/>
  <c r="O179" i="13"/>
  <c r="Q179" i="13"/>
  <c r="G180" i="13"/>
  <c r="I180" i="13"/>
  <c r="K180" i="13"/>
  <c r="K179" i="13" s="1"/>
  <c r="M180" i="13"/>
  <c r="M179" i="13" s="1"/>
  <c r="O180" i="13"/>
  <c r="Q180" i="13"/>
  <c r="V180" i="13"/>
  <c r="V179" i="13" s="1"/>
  <c r="G183" i="13"/>
  <c r="I183" i="13"/>
  <c r="K183" i="13"/>
  <c r="M183" i="13"/>
  <c r="O183" i="13"/>
  <c r="Q183" i="13"/>
  <c r="V183" i="13"/>
  <c r="G189" i="13"/>
  <c r="O189" i="13"/>
  <c r="G190" i="13"/>
  <c r="M190" i="13" s="1"/>
  <c r="M189" i="13" s="1"/>
  <c r="I190" i="13"/>
  <c r="I189" i="13" s="1"/>
  <c r="K190" i="13"/>
  <c r="K189" i="13" s="1"/>
  <c r="O190" i="13"/>
  <c r="Q190" i="13"/>
  <c r="Q189" i="13" s="1"/>
  <c r="V190" i="13"/>
  <c r="V189" i="13" s="1"/>
  <c r="G192" i="13"/>
  <c r="G191" i="13" s="1"/>
  <c r="I192" i="13"/>
  <c r="K192" i="13"/>
  <c r="M192" i="13"/>
  <c r="O192" i="13"/>
  <c r="O191" i="13" s="1"/>
  <c r="Q192" i="13"/>
  <c r="V192" i="13"/>
  <c r="G194" i="13"/>
  <c r="M194" i="13" s="1"/>
  <c r="I194" i="13"/>
  <c r="K194" i="13"/>
  <c r="O194" i="13"/>
  <c r="Q194" i="13"/>
  <c r="V194" i="13"/>
  <c r="G195" i="13"/>
  <c r="M195" i="13" s="1"/>
  <c r="I195" i="13"/>
  <c r="I191" i="13" s="1"/>
  <c r="K195" i="13"/>
  <c r="O195" i="13"/>
  <c r="Q195" i="13"/>
  <c r="Q191" i="13" s="1"/>
  <c r="V195" i="13"/>
  <c r="G196" i="13"/>
  <c r="M196" i="13" s="1"/>
  <c r="I196" i="13"/>
  <c r="K196" i="13"/>
  <c r="K191" i="13" s="1"/>
  <c r="O196" i="13"/>
  <c r="Q196" i="13"/>
  <c r="V196" i="13"/>
  <c r="V191" i="13" s="1"/>
  <c r="G197" i="13"/>
  <c r="I197" i="13"/>
  <c r="K197" i="13"/>
  <c r="M197" i="13"/>
  <c r="O197" i="13"/>
  <c r="Q197" i="13"/>
  <c r="V197" i="13"/>
  <c r="G198" i="13"/>
  <c r="M198" i="13" s="1"/>
  <c r="I198" i="13"/>
  <c r="K198" i="13"/>
  <c r="O198" i="13"/>
  <c r="Q198" i="13"/>
  <c r="V198" i="13"/>
  <c r="G199" i="13"/>
  <c r="I199" i="13"/>
  <c r="O199" i="13"/>
  <c r="Q199" i="13"/>
  <c r="G200" i="13"/>
  <c r="M200" i="13" s="1"/>
  <c r="M199" i="13" s="1"/>
  <c r="I200" i="13"/>
  <c r="K200" i="13"/>
  <c r="K199" i="13" s="1"/>
  <c r="O200" i="13"/>
  <c r="Q200" i="13"/>
  <c r="V200" i="13"/>
  <c r="V199" i="13" s="1"/>
  <c r="K201" i="13"/>
  <c r="V201" i="13"/>
  <c r="G202" i="13"/>
  <c r="G201" i="13" s="1"/>
  <c r="I202" i="13"/>
  <c r="I201" i="13" s="1"/>
  <c r="K202" i="13"/>
  <c r="O202" i="13"/>
  <c r="O201" i="13" s="1"/>
  <c r="Q202" i="13"/>
  <c r="Q201" i="13" s="1"/>
  <c r="V202" i="13"/>
  <c r="G203" i="13"/>
  <c r="I203" i="13"/>
  <c r="O203" i="13"/>
  <c r="Q203" i="13"/>
  <c r="G204" i="13"/>
  <c r="I204" i="13"/>
  <c r="K204" i="13"/>
  <c r="K203" i="13" s="1"/>
  <c r="M204" i="13"/>
  <c r="M203" i="13" s="1"/>
  <c r="O204" i="13"/>
  <c r="Q204" i="13"/>
  <c r="V204" i="13"/>
  <c r="V203" i="13" s="1"/>
  <c r="K205" i="13"/>
  <c r="V205" i="13"/>
  <c r="G206" i="13"/>
  <c r="G205" i="13" s="1"/>
  <c r="I206" i="13"/>
  <c r="I205" i="13" s="1"/>
  <c r="K206" i="13"/>
  <c r="O206" i="13"/>
  <c r="O205" i="13" s="1"/>
  <c r="Q206" i="13"/>
  <c r="Q205" i="13" s="1"/>
  <c r="V206" i="13"/>
  <c r="G208" i="13"/>
  <c r="I208" i="13"/>
  <c r="K208" i="13"/>
  <c r="K207" i="13" s="1"/>
  <c r="M208" i="13"/>
  <c r="O208" i="13"/>
  <c r="Q208" i="13"/>
  <c r="V208" i="13"/>
  <c r="V207" i="13" s="1"/>
  <c r="G212" i="13"/>
  <c r="I212" i="13"/>
  <c r="K212" i="13"/>
  <c r="M212" i="13"/>
  <c r="O212" i="13"/>
  <c r="Q212" i="13"/>
  <c r="V212" i="13"/>
  <c r="G216" i="13"/>
  <c r="M216" i="13" s="1"/>
  <c r="I216" i="13"/>
  <c r="K216" i="13"/>
  <c r="O216" i="13"/>
  <c r="O207" i="13" s="1"/>
  <c r="Q216" i="13"/>
  <c r="V216" i="13"/>
  <c r="G221" i="13"/>
  <c r="M221" i="13" s="1"/>
  <c r="I221" i="13"/>
  <c r="I207" i="13" s="1"/>
  <c r="K221" i="13"/>
  <c r="O221" i="13"/>
  <c r="Q221" i="13"/>
  <c r="Q207" i="13" s="1"/>
  <c r="V221" i="13"/>
  <c r="G225" i="13"/>
  <c r="I225" i="13"/>
  <c r="K225" i="13"/>
  <c r="M225" i="13"/>
  <c r="O225" i="13"/>
  <c r="Q225" i="13"/>
  <c r="V225" i="13"/>
  <c r="G230" i="13"/>
  <c r="I230" i="13"/>
  <c r="K230" i="13"/>
  <c r="M230" i="13"/>
  <c r="O230" i="13"/>
  <c r="Q230" i="13"/>
  <c r="V230" i="13"/>
  <c r="G234" i="13"/>
  <c r="M234" i="13" s="1"/>
  <c r="I234" i="13"/>
  <c r="K234" i="13"/>
  <c r="O234" i="13"/>
  <c r="Q234" i="13"/>
  <c r="V234" i="13"/>
  <c r="AE239" i="13"/>
  <c r="AF239" i="13"/>
  <c r="G21" i="12"/>
  <c r="BA12" i="12"/>
  <c r="K8" i="12"/>
  <c r="V8" i="12"/>
  <c r="G9" i="12"/>
  <c r="I9" i="12"/>
  <c r="I8" i="12" s="1"/>
  <c r="K9" i="12"/>
  <c r="M9" i="12"/>
  <c r="O9" i="12"/>
  <c r="Q9" i="12"/>
  <c r="Q8" i="12" s="1"/>
  <c r="V9" i="12"/>
  <c r="G11" i="12"/>
  <c r="G8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G15" i="12"/>
  <c r="K15" i="12"/>
  <c r="V15" i="12"/>
  <c r="G16" i="12"/>
  <c r="I16" i="12"/>
  <c r="I15" i="12" s="1"/>
  <c r="K16" i="12"/>
  <c r="M16" i="12"/>
  <c r="O16" i="12"/>
  <c r="Q16" i="12"/>
  <c r="Q15" i="12" s="1"/>
  <c r="V16" i="12"/>
  <c r="G17" i="12"/>
  <c r="M17" i="12" s="1"/>
  <c r="I17" i="12"/>
  <c r="K17" i="12"/>
  <c r="O17" i="12"/>
  <c r="O15" i="12" s="1"/>
  <c r="Q17" i="12"/>
  <c r="V17" i="12"/>
  <c r="G18" i="12"/>
  <c r="I18" i="12"/>
  <c r="K18" i="12"/>
  <c r="M18" i="12"/>
  <c r="O18" i="12"/>
  <c r="Q18" i="12"/>
  <c r="V18" i="12"/>
  <c r="AE21" i="12"/>
  <c r="I20" i="1"/>
  <c r="I19" i="1"/>
  <c r="I18" i="1"/>
  <c r="I17" i="1"/>
  <c r="I16" i="1"/>
  <c r="F44" i="1"/>
  <c r="G23" i="1" s="1"/>
  <c r="G44" i="1"/>
  <c r="G25" i="1" s="1"/>
  <c r="H44" i="1"/>
  <c r="I42" i="1"/>
  <c r="I40" i="1"/>
  <c r="I39" i="1"/>
  <c r="I44" i="1" s="1"/>
  <c r="J39" i="1" s="1"/>
  <c r="J44" i="1" s="1"/>
  <c r="I41" i="1" l="1"/>
  <c r="A27" i="1"/>
  <c r="A28" i="1" s="1"/>
  <c r="G28" i="1" s="1"/>
  <c r="G27" i="1" s="1"/>
  <c r="G29" i="1" s="1"/>
  <c r="M137" i="13"/>
  <c r="M207" i="13"/>
  <c r="M167" i="13"/>
  <c r="M60" i="13"/>
  <c r="M191" i="13"/>
  <c r="M127" i="13"/>
  <c r="M74" i="13"/>
  <c r="M18" i="13"/>
  <c r="M206" i="13"/>
  <c r="M205" i="13" s="1"/>
  <c r="G207" i="13"/>
  <c r="M202" i="13"/>
  <c r="M201" i="13" s="1"/>
  <c r="G167" i="13"/>
  <c r="G74" i="13"/>
  <c r="G18" i="13"/>
  <c r="M157" i="13"/>
  <c r="M154" i="13" s="1"/>
  <c r="M135" i="13"/>
  <c r="M131" i="13" s="1"/>
  <c r="M15" i="12"/>
  <c r="AF21" i="12"/>
  <c r="M11" i="12"/>
  <c r="M8" i="12" s="1"/>
  <c r="J52" i="1"/>
  <c r="J56" i="1"/>
  <c r="J60" i="1"/>
  <c r="J64" i="1"/>
  <c r="J68" i="1"/>
  <c r="J72" i="1"/>
  <c r="J53" i="1"/>
  <c r="J57" i="1"/>
  <c r="J61" i="1"/>
  <c r="J63" i="1"/>
  <c r="J65" i="1"/>
  <c r="J69" i="1"/>
  <c r="J71" i="1"/>
  <c r="J73" i="1"/>
  <c r="J75" i="1"/>
  <c r="J54" i="1"/>
  <c r="J58" i="1"/>
  <c r="J62" i="1"/>
  <c r="J66" i="1"/>
  <c r="J70" i="1"/>
  <c r="J74" i="1"/>
  <c r="J51" i="1"/>
  <c r="J55" i="1"/>
  <c r="J59" i="1"/>
  <c r="J40" i="1"/>
  <c r="J42" i="1"/>
  <c r="J41" i="1"/>
  <c r="J43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76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<sst xmlns="http://schemas.openxmlformats.org/spreadsheetml/2006/main" count="1202" uniqueCount="456">
  <si>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</si>
  <si>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</si>
  <si>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</si>
  <si>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</si>
  <si>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</si>
  <si>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</si>
  <si>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</si>
  <si>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</si>
  <si>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</si>
  <si>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</si>
  <si>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</si>
  <si>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</si>
  <si>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</si>
  <si>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</si>
  <si>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</si>
  <si>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</si>
  <si>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</si>
  <si>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</si>
  <si>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</si>
  <si>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</si>
  <si>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</si>
  <si>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</si>
  <si>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</si>
  <si>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</si>
  <si>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</si>
  <si>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</si>
  <si>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</si>
  <si>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</si>
  <si>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</si>
  <si>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</si>
  <si>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</si>
  <si>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</si>
  <si>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</si>
  <si>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</si>
  <si>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</si>
  <si>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</si>
  <si>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</si>
  <si>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</si>
  <si>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</si>
  <si>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</si>
  <si>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</si>
  <si>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</si>
  <si>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</si>
  <si>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2016/026-17PaK</t>
  </si>
  <si>
    <t>XVII.etapa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</si>
  <si>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</si>
  <si>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</si>
  <si>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</si>
  <si>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</si>
  <si>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</si>
  <si>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</si>
  <si>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</si>
  <si>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</si>
  <si>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</si>
  <si>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</si>
  <si>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</si>
  <si>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</si>
  <si>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</si>
  <si>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</si>
  <si>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</si>
  <si>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</si>
  <si>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</si>
  <si>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1-XVII-DVD(2017)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</si>
  <si>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</si>
  <si>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</si>
  <si>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</si>
  <si>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</si>
  <si>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</si>
  <si>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</si>
  <si>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</si>
  <si>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</si>
  <si>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</si>
  <si>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</si>
  <si>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</si>
  <si>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</si>
  <si>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</si>
  <si>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</si>
  <si>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</si>
  <si>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</si>
  <si>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</si>
  <si>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</si>
  <si>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</si>
  <si>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</si>
  <si>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</si>
  <si>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</si>
  <si>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</si>
  <si>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</si>
  <si>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</si>
  <si>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</si>
  <si>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</si>
  <si>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</si>
  <si>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</si>
  <si>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</si>
  <si>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</si>
  <si>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</si>
  <si>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</si>
  <si>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</si>
  <si>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</si>
  <si>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</si>
  <si>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</si>
  <si>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</si>
  <si>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</si>
  <si>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799</t>
  </si>
  <si>
    <t>Ostatní výrobky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</si>
  <si>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</si>
  <si>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</si>
  <si>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</si>
  <si>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</si>
  <si>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</si>
  <si>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</si>
  <si>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</si>
  <si>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</si>
  <si>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</si>
  <si>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</si>
  <si>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</si>
  <si>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</si>
  <si>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</si>
  <si>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</si>
  <si>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</si>
  <si>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</si>
  <si>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</si>
  <si>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</si>
  <si>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</si>
  <si>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</si>
  <si>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</si>
  <si>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</si>
  <si>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</si>
  <si>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</si>
  <si>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</si>
  <si>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</si>
  <si>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</si>
  <si>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</si>
  <si>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</si>
  <si>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</si>
  <si>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</si>
  <si>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</si>
  <si>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</si>
  <si>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</si>
  <si>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</si>
  <si>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</si>
  <si>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</si>
  <si>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</si>
  <si>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</si>
  <si>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</si>
  <si>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</si>
  <si>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</si>
  <si>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</si>
  <si>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</si>
  <si>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</si>
  <si>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</si>
  <si>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</si>
  <si>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</si>
  <si>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</si>
  <si>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</si>
  <si>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</si>
  <si>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</si>
  <si>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</si>
  <si>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</si>
  <si>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</si>
  <si>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</si>
  <si>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</si>
  <si>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</si>
  <si>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</si>
  <si>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</si>
  <si>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</si>
  <si>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</si>
  <si>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</si>
  <si>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</si>
  <si>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</si>
  <si>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</si>
  <si>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</si>
  <si>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</si>
  <si>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</si>
  <si>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</si>
  <si>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</si>
  <si>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</si>
  <si>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</si>
  <si>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5,925*1,945</t>
  </si>
  <si>
    <t>VV</t>
  </si>
  <si>
    <t>5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</si>
  <si>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</si>
  <si>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</si>
  <si>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</si>
  <si>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</si>
  <si>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</si>
  <si>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pozn.3 vč.102 : ,22*(1,1+1,3)*2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</si>
  <si>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</si>
  <si>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</si>
  <si>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</si>
  <si>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</si>
  <si>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</si>
  <si>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7,12*(1,1+1,3)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</si>
  <si>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</si>
  <si>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</si>
  <si>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</si>
  <si>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</si>
  <si>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</si>
  <si>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</si>
  <si>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</si>
  <si>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</si>
  <si>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(1,0+2,05*2)*2</t>
  </si>
  <si>
    <t>612421637R00</t>
  </si>
  <si>
    <t>Omítky vnitřní stěn vápenné nebo vápenocementové v podlaží i ve schodišti štukové</t>
  </si>
  <si>
    <t>1,5*(1,3+1,15)</t>
  </si>
  <si>
    <t>-(,8+1,15)*1,5</t>
  </si>
  <si>
    <t>stěny : 3,0*2,995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</si>
  <si>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</si>
  <si>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</si>
  <si>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</si>
  <si>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3,0*(7,035*2+7,55*2-3,0)</t>
  </si>
  <si>
    <t>-6,65*2,055+,22*7,12+(,22+,25)*(1,1+1,3)*2</t>
  </si>
  <si>
    <t>-,8*1,97</t>
  </si>
  <si>
    <t>-1,5*(1,3+1,15)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</si>
  <si>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</si>
  <si>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</si>
  <si>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</si>
  <si>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,1*30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</si>
  <si>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</si>
  <si>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</si>
  <si>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</si>
  <si>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</si>
  <si>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</si>
  <si>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3,0*(7,035*2+7,55*2-5,925)</t>
  </si>
  <si>
    <t>-1,5*(,8+1,15)</t>
  </si>
  <si>
    <t>612451121R00</t>
  </si>
  <si>
    <t>Omítky vnitřního zdiva cementové hladké</t>
  </si>
  <si>
    <t>v podlaží i ve schodišti, zdiva cihelného, kamenného, smíšeného nebo betonového</t>
  </si>
  <si>
    <t>(,8+1,15)*1,5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</si>
  <si>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</si>
  <si>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</si>
  <si>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</si>
  <si>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3,0*3+(1,3+1,1)*2</t>
  </si>
  <si>
    <t>612481211RT2</t>
  </si>
  <si>
    <t>Vyztužení povrchu vnitřních stěn sklotextilní síťovinou s dodávkou síťoviny a stěrkového tmelu</t>
  </si>
  <si>
    <t>pozn.4 : 30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</si>
  <si>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</si>
  <si>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</si>
  <si>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</si>
  <si>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</si>
  <si>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</si>
  <si>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</si>
  <si>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</si>
  <si>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</si>
  <si>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</si>
  <si>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</si>
  <si>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</si>
  <si>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</si>
  <si>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</si>
  <si>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</si>
  <si>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</si>
  <si>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2,0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</si>
  <si>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</si>
  <si>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</si>
  <si>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</si>
  <si>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</si>
  <si>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8,2*7,035</t>
  </si>
  <si>
    <t>chodba : 2,5*15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</si>
  <si>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</si>
  <si>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</si>
  <si>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</si>
  <si>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</si>
  <si>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</si>
  <si>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7,12*2+(1,1+1,3)*2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</si>
  <si>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</si>
  <si>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</si>
  <si>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</si>
  <si>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</si>
  <si>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</si>
  <si>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</si>
  <si>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</si>
  <si>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</si>
  <si>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</si>
  <si>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</si>
  <si>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</si>
  <si>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</si>
  <si>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</si>
  <si>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</si>
  <si>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</si>
  <si>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</si>
  <si>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</si>
  <si>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</si>
  <si>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</si>
  <si>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</si>
  <si>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</si>
  <si>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</si>
  <si>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767137801R00</t>
  </si>
  <si>
    <t>Demontáž stěn a příček z plechu příček sádrokartonových_x000D_
 roštu</t>
  </si>
  <si>
    <t>800-767</t>
  </si>
  <si>
    <t>767137803R00</t>
  </si>
  <si>
    <t>Demontáž stěn a příček z plechu příček sádrokartonových_x000D_
 desek do suti</t>
  </si>
  <si>
    <t>776401800RT1</t>
  </si>
  <si>
    <t>Demontáž soklíků nebo lišt pryžových nebo PVC odstranění a uložení na hromady</t>
  </si>
  <si>
    <t>800-775</t>
  </si>
  <si>
    <t>7,035*2+7,55*2-,8</t>
  </si>
  <si>
    <t>776511810R00</t>
  </si>
  <si>
    <t>Odstranění povlakových podlah z nášlapné plochy lepených, bez podložky, z ploch přes 20 m2</t>
  </si>
  <si>
    <t>52,25</t>
  </si>
  <si>
    <t>725290020R</t>
  </si>
  <si>
    <t>Demontáž umyvadla včetně baterie a konzol</t>
  </si>
  <si>
    <t>776519</t>
  </si>
  <si>
    <t>obroušení lepidla po odstranění koberců</t>
  </si>
  <si>
    <t>78690</t>
  </si>
  <si>
    <t>demontáž žaluzie horizontální vnitřní AL lamely</t>
  </si>
  <si>
    <t>960 3</t>
  </si>
  <si>
    <t>veškeré zařízení AVT techniky (projektor,plátno...)-demontáž a uschování dle pokynů investora</t>
  </si>
  <si>
    <t>soubor</t>
  </si>
  <si>
    <t>960 5</t>
  </si>
  <si>
    <t>stávající tabule  - demontáž</t>
  </si>
  <si>
    <t>960 a</t>
  </si>
  <si>
    <t>demontáž světel</t>
  </si>
  <si>
    <t>a : 8</t>
  </si>
  <si>
    <t>974081</t>
  </si>
  <si>
    <t>odstranění silikonové spáry okolo oken</t>
  </si>
  <si>
    <t>kolem oken : 7,12*2+(1,3+1,1)*2</t>
  </si>
  <si>
    <t>9760</t>
  </si>
  <si>
    <t>Vybourání podlah.krabic</t>
  </si>
  <si>
    <t>b : ,3*(6,65+,3)</t>
  </si>
  <si>
    <t>960</t>
  </si>
  <si>
    <t>vyklízení  interiérového vybavení (katedra,lavice,věšáky...), uložení dle pokynů investora event.likvidace</t>
  </si>
  <si>
    <t>POL12_1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</si>
  <si>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</si>
  <si>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</si>
  <si>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</si>
  <si>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</si>
  <si>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</si>
  <si>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</si>
  <si>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1,2,3,4,5,6,7,8,9,10,11,12,13,18,19,20,21,23,24,34, : </t>
  </si>
  <si>
    <t>Součet: : 2,94748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</si>
  <si>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</si>
  <si>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</si>
  <si>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</si>
  <si>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</si>
  <si>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</si>
  <si>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</si>
  <si>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T 101</t>
  </si>
  <si>
    <t>T101   dřevěné vnitřní dveře  800/1970mm  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</si>
  <si>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</si>
  <si>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</si>
  <si>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</si>
  <si>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</si>
  <si>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</si>
  <si>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</si>
  <si>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</si>
  <si>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</si>
  <si>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</si>
  <si>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kobercové lišty</t>
  </si>
  <si>
    <t>včetně soklové lišty.</t>
  </si>
  <si>
    <t>6,985*2+7,55*2-,8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</si>
  <si>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</si>
  <si>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</si>
  <si>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</si>
  <si>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</si>
  <si>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</si>
  <si>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</si>
  <si>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</si>
  <si>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</si>
  <si>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52,25*1,05</t>
  </si>
  <si>
    <t>28,27*,05*1,1</t>
  </si>
  <si>
    <t>998776103R00</t>
  </si>
  <si>
    <t>Přesun hmot pro podlahy povlakové v objektech výšky do 24 m</t>
  </si>
  <si>
    <t>vodorovně do 50 m</t>
  </si>
  <si>
    <t xml:space="preserve">52,53,54,55, : </t>
  </si>
  <si>
    <t>Součet: : 0,28391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</si>
  <si>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</si>
  <si>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</si>
  <si>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</si>
  <si>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</si>
  <si>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</si>
  <si>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</si>
  <si>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</si>
  <si>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</si>
  <si>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</si>
  <si>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</si>
  <si>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,3*(6,65+,3)*,09</t>
  </si>
  <si>
    <t>c : ,25*1,64*,07</t>
  </si>
  <si>
    <t>998777103R00</t>
  </si>
  <si>
    <t>Přesun hmot pro podlahy syntetické v objektech výšky do 24 m</t>
  </si>
  <si>
    <t>50 m vodorovně</t>
  </si>
  <si>
    <t xml:space="preserve">57,58,59,60, : </t>
  </si>
  <si>
    <t>Součet: : 0,76569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</si>
  <si>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</si>
  <si>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</si>
  <si>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</si>
  <si>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</si>
  <si>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</si>
  <si>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</si>
  <si>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</si>
  <si>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</si>
  <si>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</si>
  <si>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2,925*1,05</t>
  </si>
  <si>
    <t>998781103R00</t>
  </si>
  <si>
    <t>Přesun hmot pro obklady keramické v objektech výšky do 24 m</t>
  </si>
  <si>
    <t xml:space="preserve">62,63,65, : </t>
  </si>
  <si>
    <t>Součet: : 0,04440</t>
  </si>
  <si>
    <t>784402801R00</t>
  </si>
  <si>
    <t>Odstranění maleb oškrabáním, v místnostech do 3,8 m</t>
  </si>
  <si>
    <t>800-784</t>
  </si>
  <si>
    <t>-(6,65*2,055-4,0)+,22*7,12+(,22+,25)*(1,1+1,3)*2</t>
  </si>
  <si>
    <t>784442001RT2</t>
  </si>
  <si>
    <t>Malby z malířských směsí disperzních, v místnostech do 3,8 m, jednobarevné, dvojnásobné + 1x penetrace</t>
  </si>
  <si>
    <t>2,945*(6,985*2+7,55*2)</t>
  </si>
  <si>
    <t>Mezisoučet</t>
  </si>
  <si>
    <t>chodba : 2,7*15</t>
  </si>
  <si>
    <t>790</t>
  </si>
  <si>
    <t>Třídílná magnetická tabule 2000/1200mm, křídla 1000/1200mm s poličkou dl.2000mm, kompl.dod+mtz dle výpisu</t>
  </si>
  <si>
    <t>O 401a</t>
  </si>
  <si>
    <t>O 401  vnitřní žaluzie  1060/1360mm  - kompl.dod+mtz dle výpisu výrobků</t>
  </si>
  <si>
    <t>O 401b</t>
  </si>
  <si>
    <t>O 401  vnitřní žaluzie  1060/ 560mm  - kompl.dod+mtz dle výpisu výrobků</t>
  </si>
  <si>
    <t>O 402a</t>
  </si>
  <si>
    <t>O 402  vnitřní žaluzie  960/ 1260mm  - kompl.dod+mtz dle výpisu výrobků</t>
  </si>
  <si>
    <t>O 402b</t>
  </si>
  <si>
    <t>O 402  vnitřní žaluzie  1060/ 560mm  - kompl.dod+mtz dle výpisu výrobků</t>
  </si>
  <si>
    <t>O 403</t>
  </si>
  <si>
    <t>O 403  protisluneční fólie externí    kompl.dod+mtz dle výpisu výrobků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</si>
  <si>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</si>
  <si>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</si>
  <si>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</si>
  <si>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</si>
  <si>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</si>
  <si>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</si>
  <si>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</si>
  <si>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</si>
  <si>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</si>
  <si>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</si>
  <si>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</si>
  <si>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</si>
  <si>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23,24,25,26,27,28,29,30,32,33,35,38,39,40, : </t>
  </si>
  <si>
    <t>Součet: : 2,16883</t>
  </si>
  <si>
    <t>979011121R00</t>
  </si>
  <si>
    <t>Svislá doprava suti a vybouraných hmot příplatek za každé další podlaží</t>
  </si>
  <si>
    <t>Součet: : 6,50650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</si>
  <si>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</si>
  <si>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</si>
  <si>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</si>
  <si>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</si>
  <si>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</si>
  <si>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30,36367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</si>
  <si>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</si>
  <si>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</si>
  <si>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</si>
  <si>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</si>
  <si>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</si>
  <si>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17,35067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</si>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</sst>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CvWlqBjfsJ70p4kj4F+DObDJphyldEKRICm7lsnu+hBTHMkAQlu1IZsVcBM62f6fEOvNRzC4hTjpK4fWDDF4Ew==" saltValue="OQYbIqsMhrbwU7uekXl30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9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SUMIF(F51:F75,A16,I51:I75)+SUMIF(F51:F75,"PSU",I51:I75)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SUMIF(F51:F75,A17,I51:I75)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SUMIF(F51:F75,A18,I51:I75)</f>
        <v>0</v>
      </c>
      <c r="J18" s="83"/>
    </row>
    <row r="19" spans="1:10" ht="23.25" customHeight="1" x14ac:dyDescent="0.25">
      <c r="A19" s="190" t="s">
        <v>115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SUMIF(F51:F75,A19,I51:I75)</f>
        <v>0</v>
      </c>
      <c r="J19" s="83"/>
    </row>
    <row r="20" spans="1:10" ht="23.25" customHeight="1" x14ac:dyDescent="0.25">
      <c r="A20" s="190" t="s">
        <v>116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SUMIF(F51:F75,A20,I51:I75)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1-XVII-DVD(2017) Pol'!AE239</f>
        <v>0</v>
      </c>
      <c r="G39" s="144">
        <f>'00 0-DVD Naklady'!AF21+'1 1-XVII-DVD(2017) Pol'!AF239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1-XVII-DVD(2017) Pol'!AE239</f>
        <v>0</v>
      </c>
      <c r="G42" s="152">
        <f>'1 1-XVII-DVD(2017) Pol'!AF239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1-XVII-DVD(2017) Pol'!AE239</f>
        <v>0</v>
      </c>
      <c r="G43" s="145">
        <f>'1 1-XVII-DVD(2017) Pol'!AF239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1-XVII-DVD(2017) Pol'!G8</f>
        <v>0</v>
      </c>
      <c r="J51" s="184" t="str">
        <f>IF(I76=0,"",I51/I76*100)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1-XVII-DVD(2017) Pol'!G18</f>
        <v>0</v>
      </c>
      <c r="J52" s="184" t="str">
        <f>IF(I76=0,"",I52/I76*100)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1-XVII-DVD(2017) Pol'!G58</f>
        <v>0</v>
      </c>
      <c r="J53" s="184" t="str">
        <f>IF(I76=0,"",I53/I76*100)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1-XVII-DVD(2017) Pol'!G60</f>
        <v>0</v>
      </c>
      <c r="J54" s="184" t="str">
        <f>IF(I76=0,"",I54/I76*100)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1-XVII-DVD(2017) Pol'!G63</f>
        <v>0</v>
      </c>
      <c r="J55" s="184" t="str">
        <f>IF(I76=0,"",I55/I76*100)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1-XVII-DVD(2017) Pol'!G67</f>
        <v>0</v>
      </c>
      <c r="J56" s="184" t="str">
        <f>IF(I76=0,"",I56/I76*100)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1-XVII-DVD(2017) Pol'!G74</f>
        <v>0</v>
      </c>
      <c r="J57" s="184" t="str">
        <f>IF(I76=0,"",I57/I76*100)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1-XVII-DVD(2017) Pol'!G117</f>
        <v>0</v>
      </c>
      <c r="J58" s="184" t="str">
        <f>IF(I76=0,"",I58/I76*100)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1-XVII-DVD(2017) Pol'!G123</f>
        <v>0</v>
      </c>
      <c r="J59" s="184" t="str">
        <f>IF(I76=0,"",I59/I76*100)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1-XVII-DVD(2017) Pol'!G125</f>
        <v>0</v>
      </c>
      <c r="J60" s="184" t="str">
        <f>IF(I76=0,"",I60/I76*100)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1-XVII-DVD(2017) Pol'!G127</f>
        <v>0</v>
      </c>
      <c r="J61" s="184" t="str">
        <f>IF(I76=0,"",I61/I76*100)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1-XVII-DVD(2017) Pol'!G131</f>
        <v>0</v>
      </c>
      <c r="J62" s="184" t="str">
        <f>IF(I76=0,"",I62/I76*100)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1-XVII-DVD(2017) Pol'!G137</f>
        <v>0</v>
      </c>
      <c r="J63" s="184" t="str">
        <f>IF(I76=0,"",I63/I76*100)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1-XVII-DVD(2017) Pol'!G154</f>
        <v>0</v>
      </c>
      <c r="J64" s="184" t="str">
        <f>IF(I76=0,"",I64/I76*100)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1-XVII-DVD(2017) Pol'!G167</f>
        <v>0</v>
      </c>
      <c r="J65" s="184" t="str">
        <f>IF(I76=0,"",I65/I76*100)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1-XVII-DVD(2017) Pol'!G179</f>
        <v>0</v>
      </c>
      <c r="J66" s="184" t="str">
        <f>IF(I76=0,"",I66/I76*100)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1-XVII-DVD(2017) Pol'!G189</f>
        <v>0</v>
      </c>
      <c r="J67" s="184" t="str">
        <f>IF(I76=0,"",I67/I76*100)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25</v>
      </c>
      <c r="G68" s="187"/>
      <c r="H68" s="187"/>
      <c r="I68" s="187">
        <f>'1 1-XVII-DVD(2017) Pol'!G191</f>
        <v>0</v>
      </c>
      <c r="J68" s="184" t="str">
        <f>IF(I76=0,"",I68/I76*100)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1-XVII-DVD(2017) Pol'!G199</f>
        <v>0</v>
      </c>
      <c r="J69" s="184" t="str">
        <f>IF(I76=0,"",I69/I76*100)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1-XVII-DVD(2017) Pol'!G201</f>
        <v>0</v>
      </c>
      <c r="J70" s="184" t="str">
        <f>IF(I76=0,"",I70/I76*100)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1-XVII-DVD(2017) Pol'!G203</f>
        <v>0</v>
      </c>
      <c r="J71" s="184" t="str">
        <f>IF(I76=0,"",I71/I76*100)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26</v>
      </c>
      <c r="G72" s="187"/>
      <c r="H72" s="187"/>
      <c r="I72" s="187">
        <f>'1 1-XVII-DVD(2017) Pol'!G205</f>
        <v>0</v>
      </c>
      <c r="J72" s="184" t="str">
        <f>IF(I76=0,"",I72/I76*100)</f>
        <v/>
      </c>
    </row>
    <row r="73" spans="1:10" ht="25.5" customHeight="1" x14ac:dyDescent="0.25">
      <c r="A73" s="174"/>
      <c r="B73" s="179" t="s">
        <v>112</v>
      </c>
      <c r="C73" s="180" t="s">
        <v>113</v>
      </c>
      <c r="D73" s="181"/>
      <c r="E73" s="181"/>
      <c r="F73" s="186" t="s">
        <v>114</v>
      </c>
      <c r="G73" s="187"/>
      <c r="H73" s="187"/>
      <c r="I73" s="187">
        <f>'1 1-XVII-DVD(2017) Pol'!G207</f>
        <v>0</v>
      </c>
      <c r="J73" s="184" t="str">
        <f>IF(I76=0,"",I73/I76*100)</f>
        <v/>
      </c>
    </row>
    <row r="74" spans="1:10" ht="25.5" customHeight="1" x14ac:dyDescent="0.25">
      <c r="A74" s="174"/>
      <c r="B74" s="179" t="s">
        <v>115</v>
      </c>
      <c r="C74" s="180" t="s">
        <v>27</v>
      </c>
      <c r="D74" s="181"/>
      <c r="E74" s="181"/>
      <c r="F74" s="186" t="s">
        <v>115</v>
      </c>
      <c r="G74" s="187"/>
      <c r="H74" s="187"/>
      <c r="I74" s="187">
        <f>'00 0-DVD Naklady'!G8</f>
        <v>0</v>
      </c>
      <c r="J74" s="184" t="str">
        <f>IF(I76=0,"",I74/I76*100)</f>
        <v/>
      </c>
    </row>
    <row r="75" spans="1:10" ht="25.5" customHeight="1" x14ac:dyDescent="0.25">
      <c r="A75" s="174"/>
      <c r="B75" s="179" t="s">
        <v>116</v>
      </c>
      <c r="C75" s="180" t="s">
        <v>28</v>
      </c>
      <c r="D75" s="181"/>
      <c r="E75" s="181"/>
      <c r="F75" s="186" t="s">
        <v>116</v>
      </c>
      <c r="G75" s="187"/>
      <c r="H75" s="187"/>
      <c r="I75" s="187">
        <f>'00 0-DVD Naklady'!G15</f>
        <v>0</v>
      </c>
      <c r="J75" s="184" t="str">
        <f>IF(I76=0,"",I75/I76*100)</f>
        <v/>
      </c>
    </row>
    <row r="76" spans="1:10" ht="25.5" customHeight="1" x14ac:dyDescent="0.25">
      <c r="A76" s="175"/>
      <c r="B76" s="182" t="s">
        <v>1</v>
      </c>
      <c r="C76" s="182"/>
      <c r="D76" s="183"/>
      <c r="E76" s="183"/>
      <c r="F76" s="188"/>
      <c r="G76" s="189"/>
      <c r="H76" s="189"/>
      <c r="I76" s="189">
        <f>SUM(I51:I75)</f>
        <v>0</v>
      </c>
      <c r="J76" s="185">
        <f>SUM(J51:J75)</f>
        <v>0</v>
      </c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  <row r="79" spans="1:10" x14ac:dyDescent="0.25">
      <c r="F79" s="127"/>
      <c r="G79" s="126"/>
      <c r="H79" s="127"/>
      <c r="I79" s="126"/>
      <c r="J79" s="128"/>
    </row>
  </sheetData>
  <sheetProtection algorithmName="SHA-512" hashValue="Nz//CN2XxMjREMnyO8bSyRiaoeO6ut1ZvovvgK65wnJIlhsVnR6ZR6J6u01G4CQnQq4h00kAsjvR3aQSLBju4Q==" saltValue="tXWXVcZ+oAdX4zK0Wwvzsg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7">
    <mergeCell ref="C75:E75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OgbzBBe9RfMAuWIGk2RUtsGYKr9DRMG0GgiNQNlu0irL+lGFSuWoEuw0P+VQ/vKi2faZeuT0D0hcgIwhXyAVyw==" saltValue="e50V2ZeYSuaPlFIUtjDZ0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117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120</v>
      </c>
      <c r="AG3" t="s">
        <v>121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115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144</v>
      </c>
    </row>
    <row r="9" spans="1:60" outlineLevel="1" x14ac:dyDescent="0.25">
      <c r="A9" s="224">
        <v>1</v>
      </c>
      <c r="B9" s="225" t="s">
        <v>145</v>
      </c>
      <c r="C9" s="242" t="s">
        <v>146</v>
      </c>
      <c r="D9" s="226" t="s">
        <v>147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148</v>
      </c>
      <c r="T9" s="230" t="s">
        <v>149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150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151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152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153</v>
      </c>
      <c r="C11" s="242" t="s">
        <v>154</v>
      </c>
      <c r="D11" s="226" t="s">
        <v>147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148</v>
      </c>
      <c r="T11" s="230" t="s">
        <v>149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155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156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152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157</v>
      </c>
      <c r="C13" s="242" t="s">
        <v>158</v>
      </c>
      <c r="D13" s="226" t="s">
        <v>147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148</v>
      </c>
      <c r="T13" s="230" t="s">
        <v>149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150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159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143</v>
      </c>
      <c r="B15" s="219" t="s">
        <v>116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144</v>
      </c>
    </row>
    <row r="16" spans="1:60" outlineLevel="1" x14ac:dyDescent="0.25">
      <c r="A16" s="233">
        <v>4</v>
      </c>
      <c r="B16" s="234" t="s">
        <v>160</v>
      </c>
      <c r="C16" s="244" t="s">
        <v>161</v>
      </c>
      <c r="D16" s="235" t="s">
        <v>147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162</v>
      </c>
      <c r="T16" s="239" t="s">
        <v>149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163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164</v>
      </c>
      <c r="C17" s="244" t="s">
        <v>165</v>
      </c>
      <c r="D17" s="235" t="s">
        <v>147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162</v>
      </c>
      <c r="T17" s="239" t="s">
        <v>149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163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166</v>
      </c>
      <c r="C18" s="242" t="s">
        <v>167</v>
      </c>
      <c r="D18" s="226" t="s">
        <v>147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148</v>
      </c>
      <c r="T18" s="230" t="s">
        <v>149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163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168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152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169</v>
      </c>
    </row>
    <row r="22" spans="1:60" x14ac:dyDescent="0.25">
      <c r="C22" s="247"/>
      <c r="D22" s="191"/>
      <c r="AG22" t="s">
        <v>170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GsnjjRuSlD0uYHKaWDGYKbnK3ZvbqA7ureF9Zv7bueDkDMqdWezZa+tkpzRXLxhz2Q9o+L5joPHumIFPqPcUoQ==" saltValue="Mg3fBs2wYevHvRbRmN/l8w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171</v>
      </c>
      <c r="B1" s="192"/>
      <c r="C1" s="192"/>
      <c r="D1" s="192"/>
      <c r="E1" s="192"/>
      <c r="F1" s="192"/>
      <c r="G1" s="192"/>
      <c r="AG1" t="s">
        <v>118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119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119</v>
      </c>
      <c r="AG3" t="s">
        <v>121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122</v>
      </c>
    </row>
    <row r="5" spans="1:60" x14ac:dyDescent="0.25">
      <c r="D5" s="191"/>
    </row>
    <row r="6" spans="1:60" ht="39.6" x14ac:dyDescent="0.25">
      <c r="A6" s="203" t="s">
        <v>123</v>
      </c>
      <c r="B6" s="205" t="s">
        <v>124</v>
      </c>
      <c r="C6" s="205" t="s">
        <v>125</v>
      </c>
      <c r="D6" s="204" t="s">
        <v>126</v>
      </c>
      <c r="E6" s="203" t="s">
        <v>127</v>
      </c>
      <c r="F6" s="202" t="s">
        <v>128</v>
      </c>
      <c r="G6" s="203" t="s">
        <v>29</v>
      </c>
      <c r="H6" s="206" t="s">
        <v>30</v>
      </c>
      <c r="I6" s="206" t="s">
        <v>129</v>
      </c>
      <c r="J6" s="206" t="s">
        <v>31</v>
      </c>
      <c r="K6" s="206" t="s">
        <v>130</v>
      </c>
      <c r="L6" s="206" t="s">
        <v>131</v>
      </c>
      <c r="M6" s="206" t="s">
        <v>132</v>
      </c>
      <c r="N6" s="206" t="s">
        <v>133</v>
      </c>
      <c r="O6" s="206" t="s">
        <v>134</v>
      </c>
      <c r="P6" s="206" t="s">
        <v>135</v>
      </c>
      <c r="Q6" s="206" t="s">
        <v>136</v>
      </c>
      <c r="R6" s="206" t="s">
        <v>137</v>
      </c>
      <c r="S6" s="206" t="s">
        <v>138</v>
      </c>
      <c r="T6" s="206" t="s">
        <v>139</v>
      </c>
      <c r="U6" s="206" t="s">
        <v>140</v>
      </c>
      <c r="V6" s="206" t="s">
        <v>141</v>
      </c>
      <c r="W6" s="206" t="s">
        <v>142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143</v>
      </c>
      <c r="B8" s="219" t="s">
        <v>68</v>
      </c>
      <c r="C8" s="241" t="s">
        <v>69</v>
      </c>
      <c r="D8" s="220"/>
      <c r="E8" s="221"/>
      <c r="F8" s="222"/>
      <c r="G8" s="222">
        <f>SUMIF(AG9:AG17,"&lt;&gt;NOR",G9:G17)</f>
        <v>0</v>
      </c>
      <c r="H8" s="222"/>
      <c r="I8" s="222">
        <f>SUM(I9:I17)</f>
        <v>0</v>
      </c>
      <c r="J8" s="222"/>
      <c r="K8" s="222">
        <f>SUM(K9:K17)</f>
        <v>0</v>
      </c>
      <c r="L8" s="222"/>
      <c r="M8" s="222">
        <f>SUM(M9:M17)</f>
        <v>0</v>
      </c>
      <c r="N8" s="222"/>
      <c r="O8" s="222">
        <f>SUM(O9:O17)</f>
        <v>0.31</v>
      </c>
      <c r="P8" s="222"/>
      <c r="Q8" s="222">
        <f>SUM(Q9:Q17)</f>
        <v>0</v>
      </c>
      <c r="R8" s="222"/>
      <c r="S8" s="222"/>
      <c r="T8" s="223"/>
      <c r="U8" s="217"/>
      <c r="V8" s="217">
        <f>SUM(V9:V17)</f>
        <v>16.22</v>
      </c>
      <c r="W8" s="217"/>
      <c r="AG8" t="s">
        <v>144</v>
      </c>
    </row>
    <row r="9" spans="1:60" ht="20.399999999999999" outlineLevel="1" x14ac:dyDescent="0.25">
      <c r="A9" s="224">
        <v>1</v>
      </c>
      <c r="B9" s="225" t="s">
        <v>172</v>
      </c>
      <c r="C9" s="242" t="s">
        <v>173</v>
      </c>
      <c r="D9" s="226" t="s">
        <v>174</v>
      </c>
      <c r="E9" s="227">
        <v>16.52412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0.28999999999999998</v>
      </c>
      <c r="P9" s="229">
        <v>0</v>
      </c>
      <c r="Q9" s="229">
        <f>ROUND(E9*P9,2)</f>
        <v>0</v>
      </c>
      <c r="R9" s="229" t="s">
        <v>175</v>
      </c>
      <c r="S9" s="229" t="s">
        <v>148</v>
      </c>
      <c r="T9" s="230" t="s">
        <v>148</v>
      </c>
      <c r="U9" s="216">
        <v>0.92700000000000005</v>
      </c>
      <c r="V9" s="216">
        <f>ROUND(E9*U9,2)</f>
        <v>15.32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176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177</v>
      </c>
      <c r="D10" s="249"/>
      <c r="E10" s="250">
        <v>11.52413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178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5" t="s">
        <v>179</v>
      </c>
      <c r="D11" s="249"/>
      <c r="E11" s="250">
        <v>5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178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0.399999999999999" outlineLevel="1" x14ac:dyDescent="0.25">
      <c r="A12" s="224">
        <v>2</v>
      </c>
      <c r="B12" s="225" t="s">
        <v>180</v>
      </c>
      <c r="C12" s="242" t="s">
        <v>181</v>
      </c>
      <c r="D12" s="226" t="s">
        <v>174</v>
      </c>
      <c r="E12" s="227">
        <v>1.056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1.5689999999999999E-2</v>
      </c>
      <c r="O12" s="229">
        <f>ROUND(E12*N12,2)</f>
        <v>0.02</v>
      </c>
      <c r="P12" s="229">
        <v>0</v>
      </c>
      <c r="Q12" s="229">
        <f>ROUND(E12*P12,2)</f>
        <v>0</v>
      </c>
      <c r="R12" s="229"/>
      <c r="S12" s="229" t="s">
        <v>162</v>
      </c>
      <c r="T12" s="230" t="s">
        <v>149</v>
      </c>
      <c r="U12" s="216">
        <v>0.85</v>
      </c>
      <c r="V12" s="216">
        <f>ROUND(E12*U12,2)</f>
        <v>0.9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176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43" t="s">
        <v>455</v>
      </c>
      <c r="D13" s="231"/>
      <c r="E13" s="231"/>
      <c r="F13" s="231"/>
      <c r="G13" s="231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152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56" t="s">
        <v>182</v>
      </c>
      <c r="D14" s="253"/>
      <c r="E14" s="253"/>
      <c r="F14" s="253"/>
      <c r="G14" s="253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152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56" t="s">
        <v>183</v>
      </c>
      <c r="D15" s="253"/>
      <c r="E15" s="253"/>
      <c r="F15" s="253"/>
      <c r="G15" s="253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152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6" t="s">
        <v>184</v>
      </c>
      <c r="D16" s="253"/>
      <c r="E16" s="253"/>
      <c r="F16" s="253"/>
      <c r="G16" s="253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152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5" t="s">
        <v>185</v>
      </c>
      <c r="D17" s="249"/>
      <c r="E17" s="250">
        <v>1.056</v>
      </c>
      <c r="F17" s="216"/>
      <c r="G17" s="216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178</v>
      </c>
      <c r="AH17" s="207">
        <v>0</v>
      </c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x14ac:dyDescent="0.25">
      <c r="A18" s="218" t="s">
        <v>143</v>
      </c>
      <c r="B18" s="219" t="s">
        <v>70</v>
      </c>
      <c r="C18" s="241" t="s">
        <v>71</v>
      </c>
      <c r="D18" s="220"/>
      <c r="E18" s="221"/>
      <c r="F18" s="222"/>
      <c r="G18" s="222">
        <f>SUMIF(AG19:AG57,"&lt;&gt;NOR",G19:G57)</f>
        <v>0</v>
      </c>
      <c r="H18" s="222"/>
      <c r="I18" s="222">
        <f>SUM(I19:I57)</f>
        <v>0</v>
      </c>
      <c r="J18" s="222"/>
      <c r="K18" s="222">
        <f>SUM(K19:K57)</f>
        <v>0</v>
      </c>
      <c r="L18" s="222"/>
      <c r="M18" s="222">
        <f>SUM(M19:M57)</f>
        <v>0</v>
      </c>
      <c r="N18" s="222"/>
      <c r="O18" s="222">
        <f>SUM(O19:O57)</f>
        <v>2.34</v>
      </c>
      <c r="P18" s="222"/>
      <c r="Q18" s="222">
        <f>SUM(Q19:Q57)</f>
        <v>0</v>
      </c>
      <c r="R18" s="222"/>
      <c r="S18" s="222"/>
      <c r="T18" s="223"/>
      <c r="U18" s="217"/>
      <c r="V18" s="217">
        <f>SUM(V19:V57)</f>
        <v>67.67</v>
      </c>
      <c r="W18" s="217"/>
      <c r="AG18" t="s">
        <v>144</v>
      </c>
    </row>
    <row r="19" spans="1:60" outlineLevel="1" x14ac:dyDescent="0.25">
      <c r="A19" s="224">
        <v>3</v>
      </c>
      <c r="B19" s="225" t="s">
        <v>186</v>
      </c>
      <c r="C19" s="242" t="s">
        <v>187</v>
      </c>
      <c r="D19" s="226" t="s">
        <v>174</v>
      </c>
      <c r="E19" s="227">
        <v>17.088000000000001</v>
      </c>
      <c r="F19" s="228"/>
      <c r="G19" s="229">
        <f>ROUND(E19*F19,2)</f>
        <v>0</v>
      </c>
      <c r="H19" s="228"/>
      <c r="I19" s="229">
        <f>ROUND(E19*H19,2)</f>
        <v>0</v>
      </c>
      <c r="J19" s="228"/>
      <c r="K19" s="229">
        <f>ROUND(E19*J19,2)</f>
        <v>0</v>
      </c>
      <c r="L19" s="229">
        <v>21</v>
      </c>
      <c r="M19" s="229">
        <f>G19*(1+L19/100)</f>
        <v>0</v>
      </c>
      <c r="N19" s="229">
        <v>4.0000000000000003E-5</v>
      </c>
      <c r="O19" s="229">
        <f>ROUND(E19*N19,2)</f>
        <v>0</v>
      </c>
      <c r="P19" s="229">
        <v>0</v>
      </c>
      <c r="Q19" s="229">
        <f>ROUND(E19*P19,2)</f>
        <v>0</v>
      </c>
      <c r="R19" s="229" t="s">
        <v>175</v>
      </c>
      <c r="S19" s="229" t="s">
        <v>148</v>
      </c>
      <c r="T19" s="230" t="s">
        <v>148</v>
      </c>
      <c r="U19" s="216">
        <v>7.8E-2</v>
      </c>
      <c r="V19" s="216">
        <f>ROUND(E19*U19,2)</f>
        <v>1.33</v>
      </c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188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ht="21" outlineLevel="1" x14ac:dyDescent="0.25">
      <c r="A20" s="214"/>
      <c r="B20" s="215"/>
      <c r="C20" s="257" t="s">
        <v>189</v>
      </c>
      <c r="D20" s="254"/>
      <c r="E20" s="254"/>
      <c r="F20" s="254"/>
      <c r="G20" s="254"/>
      <c r="H20" s="216"/>
      <c r="I20" s="216"/>
      <c r="J20" s="216"/>
      <c r="K20" s="216"/>
      <c r="L20" s="216"/>
      <c r="M20" s="216"/>
      <c r="N20" s="216"/>
      <c r="O20" s="216"/>
      <c r="P20" s="216"/>
      <c r="Q20" s="216"/>
      <c r="R20" s="216"/>
      <c r="S20" s="216"/>
      <c r="T20" s="216"/>
      <c r="U20" s="216"/>
      <c r="V20" s="216"/>
      <c r="W20" s="216"/>
      <c r="X20" s="207"/>
      <c r="Y20" s="207"/>
      <c r="Z20" s="207"/>
      <c r="AA20" s="207"/>
      <c r="AB20" s="207"/>
      <c r="AC20" s="207"/>
      <c r="AD20" s="207"/>
      <c r="AE20" s="207"/>
      <c r="AF20" s="207"/>
      <c r="AG20" s="207" t="s">
        <v>190</v>
      </c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32" t="str">
        <f>C20</f>
        <v>které se zřizují před úpravami povrchu, a obalení osazených dveřních zárubní před znečištěním při úpravách povrchu nástřikem plastických maltovin včetně pozdějšího odkrytí,</v>
      </c>
      <c r="BB20" s="207"/>
      <c r="BC20" s="207"/>
      <c r="BD20" s="207"/>
      <c r="BE20" s="207"/>
      <c r="BF20" s="207"/>
      <c r="BG20" s="207"/>
      <c r="BH20" s="207"/>
    </row>
    <row r="21" spans="1:60" outlineLevel="1" x14ac:dyDescent="0.25">
      <c r="A21" s="214"/>
      <c r="B21" s="215"/>
      <c r="C21" s="255" t="s">
        <v>191</v>
      </c>
      <c r="D21" s="249"/>
      <c r="E21" s="250">
        <v>17.088000000000001</v>
      </c>
      <c r="F21" s="216"/>
      <c r="G21" s="216"/>
      <c r="H21" s="216"/>
      <c r="I21" s="216"/>
      <c r="J21" s="216"/>
      <c r="K21" s="216"/>
      <c r="L21" s="216"/>
      <c r="M21" s="216"/>
      <c r="N21" s="216"/>
      <c r="O21" s="216"/>
      <c r="P21" s="216"/>
      <c r="Q21" s="216"/>
      <c r="R21" s="216"/>
      <c r="S21" s="216"/>
      <c r="T21" s="216"/>
      <c r="U21" s="216"/>
      <c r="V21" s="216"/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178</v>
      </c>
      <c r="AH21" s="207">
        <v>0</v>
      </c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0.399999999999999" outlineLevel="1" x14ac:dyDescent="0.25">
      <c r="A22" s="224">
        <v>4</v>
      </c>
      <c r="B22" s="225" t="s">
        <v>192</v>
      </c>
      <c r="C22" s="242" t="s">
        <v>193</v>
      </c>
      <c r="D22" s="226" t="s">
        <v>174</v>
      </c>
      <c r="E22" s="227">
        <v>0.82</v>
      </c>
      <c r="F22" s="228"/>
      <c r="G22" s="229">
        <f>ROUND(E22*F22,2)</f>
        <v>0</v>
      </c>
      <c r="H22" s="228"/>
      <c r="I22" s="229">
        <f>ROUND(E22*H22,2)</f>
        <v>0</v>
      </c>
      <c r="J22" s="228"/>
      <c r="K22" s="229">
        <f>ROUND(E22*J22,2)</f>
        <v>0</v>
      </c>
      <c r="L22" s="229">
        <v>21</v>
      </c>
      <c r="M22" s="229">
        <f>G22*(1+L22/100)</f>
        <v>0</v>
      </c>
      <c r="N22" s="229">
        <v>0.10712000000000001</v>
      </c>
      <c r="O22" s="229">
        <f>ROUND(E22*N22,2)</f>
        <v>0.09</v>
      </c>
      <c r="P22" s="229">
        <v>0</v>
      </c>
      <c r="Q22" s="229">
        <f>ROUND(E22*P22,2)</f>
        <v>0</v>
      </c>
      <c r="R22" s="229" t="s">
        <v>194</v>
      </c>
      <c r="S22" s="229" t="s">
        <v>148</v>
      </c>
      <c r="T22" s="230" t="s">
        <v>148</v>
      </c>
      <c r="U22" s="216">
        <v>0.69998000000000005</v>
      </c>
      <c r="V22" s="216">
        <f>ROUND(E22*U22,2)</f>
        <v>0.56999999999999995</v>
      </c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176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7" t="s">
        <v>195</v>
      </c>
      <c r="D23" s="254"/>
      <c r="E23" s="254"/>
      <c r="F23" s="254"/>
      <c r="G23" s="254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190</v>
      </c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 x14ac:dyDescent="0.25">
      <c r="A24" s="214"/>
      <c r="B24" s="215"/>
      <c r="C24" s="255" t="s">
        <v>196</v>
      </c>
      <c r="D24" s="249"/>
      <c r="E24" s="250">
        <v>0.82</v>
      </c>
      <c r="F24" s="216"/>
      <c r="G24" s="216"/>
      <c r="H24" s="216"/>
      <c r="I24" s="216"/>
      <c r="J24" s="216"/>
      <c r="K24" s="216"/>
      <c r="L24" s="216"/>
      <c r="M24" s="216"/>
      <c r="N24" s="216"/>
      <c r="O24" s="216"/>
      <c r="P24" s="216"/>
      <c r="Q24" s="216"/>
      <c r="R24" s="216"/>
      <c r="S24" s="216"/>
      <c r="T24" s="216"/>
      <c r="U24" s="216"/>
      <c r="V24" s="216"/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178</v>
      </c>
      <c r="AH24" s="207">
        <v>0</v>
      </c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24">
        <v>5</v>
      </c>
      <c r="B25" s="225" t="s">
        <v>197</v>
      </c>
      <c r="C25" s="242" t="s">
        <v>198</v>
      </c>
      <c r="D25" s="226" t="s">
        <v>199</v>
      </c>
      <c r="E25" s="227">
        <v>10.199999999999999</v>
      </c>
      <c r="F25" s="228"/>
      <c r="G25" s="229">
        <f>ROUND(E25*F25,2)</f>
        <v>0</v>
      </c>
      <c r="H25" s="228"/>
      <c r="I25" s="229">
        <f>ROUND(E25*H25,2)</f>
        <v>0</v>
      </c>
      <c r="J25" s="228"/>
      <c r="K25" s="229">
        <f>ROUND(E25*J25,2)</f>
        <v>0</v>
      </c>
      <c r="L25" s="229">
        <v>21</v>
      </c>
      <c r="M25" s="229">
        <f>G25*(1+L25/100)</f>
        <v>0</v>
      </c>
      <c r="N25" s="229">
        <v>3.7100000000000002E-3</v>
      </c>
      <c r="O25" s="229">
        <f>ROUND(E25*N25,2)</f>
        <v>0.04</v>
      </c>
      <c r="P25" s="229">
        <v>0</v>
      </c>
      <c r="Q25" s="229">
        <f>ROUND(E25*P25,2)</f>
        <v>0</v>
      </c>
      <c r="R25" s="229" t="s">
        <v>194</v>
      </c>
      <c r="S25" s="229" t="s">
        <v>148</v>
      </c>
      <c r="T25" s="230" t="s">
        <v>148</v>
      </c>
      <c r="U25" s="216">
        <v>0.18179999999999999</v>
      </c>
      <c r="V25" s="216">
        <f>ROUND(E25*U25,2)</f>
        <v>1.85</v>
      </c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176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55" t="s">
        <v>200</v>
      </c>
      <c r="D26" s="249"/>
      <c r="E26" s="250">
        <v>10.199999999999999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178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24">
        <v>6</v>
      </c>
      <c r="B27" s="225" t="s">
        <v>201</v>
      </c>
      <c r="C27" s="242" t="s">
        <v>202</v>
      </c>
      <c r="D27" s="226" t="s">
        <v>174</v>
      </c>
      <c r="E27" s="227">
        <v>9.7349999999999994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4.7660000000000001E-2</v>
      </c>
      <c r="O27" s="229">
        <f>ROUND(E27*N27,2)</f>
        <v>0.46</v>
      </c>
      <c r="P27" s="229">
        <v>0</v>
      </c>
      <c r="Q27" s="229">
        <f>ROUND(E27*P27,2)</f>
        <v>0</v>
      </c>
      <c r="R27" s="229" t="s">
        <v>175</v>
      </c>
      <c r="S27" s="229" t="s">
        <v>148</v>
      </c>
      <c r="T27" s="230" t="s">
        <v>148</v>
      </c>
      <c r="U27" s="216">
        <v>0.65600000000000003</v>
      </c>
      <c r="V27" s="216">
        <f>ROUND(E27*U27,2)</f>
        <v>6.39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176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5" t="s">
        <v>203</v>
      </c>
      <c r="D28" s="249"/>
      <c r="E28" s="250">
        <v>3.6749999999999998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178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14"/>
      <c r="B29" s="215"/>
      <c r="C29" s="255" t="s">
        <v>204</v>
      </c>
      <c r="D29" s="249"/>
      <c r="E29" s="250">
        <v>-2.9249999999999998</v>
      </c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178</v>
      </c>
      <c r="AH29" s="207">
        <v>0</v>
      </c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5" t="s">
        <v>205</v>
      </c>
      <c r="D30" s="249"/>
      <c r="E30" s="250">
        <v>8.9849999999999994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178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0.399999999999999" outlineLevel="1" x14ac:dyDescent="0.25">
      <c r="A31" s="224">
        <v>7</v>
      </c>
      <c r="B31" s="225" t="s">
        <v>206</v>
      </c>
      <c r="C31" s="242" t="s">
        <v>207</v>
      </c>
      <c r="D31" s="226" t="s">
        <v>174</v>
      </c>
      <c r="E31" s="227">
        <v>63.415649999999999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21</v>
      </c>
      <c r="M31" s="229">
        <f>G31*(1+L31/100)</f>
        <v>0</v>
      </c>
      <c r="N31" s="229">
        <v>1.694E-2</v>
      </c>
      <c r="O31" s="229">
        <f>ROUND(E31*N31,2)</f>
        <v>1.07</v>
      </c>
      <c r="P31" s="229">
        <v>0</v>
      </c>
      <c r="Q31" s="229">
        <f>ROUND(E31*P31,2)</f>
        <v>0</v>
      </c>
      <c r="R31" s="229" t="s">
        <v>194</v>
      </c>
      <c r="S31" s="229" t="s">
        <v>148</v>
      </c>
      <c r="T31" s="230" t="s">
        <v>148</v>
      </c>
      <c r="U31" s="216">
        <v>0.33481</v>
      </c>
      <c r="V31" s="216">
        <f>ROUND(E31*U31,2)</f>
        <v>21.23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188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43" t="s">
        <v>208</v>
      </c>
      <c r="D32" s="231"/>
      <c r="E32" s="231"/>
      <c r="F32" s="231"/>
      <c r="G32" s="231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152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14"/>
      <c r="B33" s="215"/>
      <c r="C33" s="255" t="s">
        <v>209</v>
      </c>
      <c r="D33" s="249"/>
      <c r="E33" s="250">
        <v>78.510000000000005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178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5" t="s">
        <v>210</v>
      </c>
      <c r="D34" s="249"/>
      <c r="E34" s="250">
        <v>-9.8433499999999992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178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5" t="s">
        <v>211</v>
      </c>
      <c r="D35" s="249"/>
      <c r="E35" s="250">
        <v>-1.5760000000000001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178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5" t="s">
        <v>212</v>
      </c>
      <c r="D36" s="249"/>
      <c r="E36" s="250">
        <v>-3.6749999999999998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178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24">
        <v>8</v>
      </c>
      <c r="B37" s="225" t="s">
        <v>213</v>
      </c>
      <c r="C37" s="242" t="s">
        <v>214</v>
      </c>
      <c r="D37" s="226" t="s">
        <v>174</v>
      </c>
      <c r="E37" s="227">
        <v>3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9">
        <v>5.8500000000000003E-2</v>
      </c>
      <c r="O37" s="229">
        <f>ROUND(E37*N37,2)</f>
        <v>0.18</v>
      </c>
      <c r="P37" s="229">
        <v>0</v>
      </c>
      <c r="Q37" s="229">
        <f>ROUND(E37*P37,2)</f>
        <v>0</v>
      </c>
      <c r="R37" s="229" t="s">
        <v>194</v>
      </c>
      <c r="S37" s="229" t="s">
        <v>148</v>
      </c>
      <c r="T37" s="230" t="s">
        <v>148</v>
      </c>
      <c r="U37" s="216">
        <v>1.86904</v>
      </c>
      <c r="V37" s="216">
        <f>ROUND(E37*U37,2)</f>
        <v>5.61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176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7" t="s">
        <v>215</v>
      </c>
      <c r="D38" s="254"/>
      <c r="E38" s="254"/>
      <c r="F38" s="254"/>
      <c r="G38" s="254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190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5" t="s">
        <v>216</v>
      </c>
      <c r="D39" s="249"/>
      <c r="E39" s="250">
        <v>3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178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24">
        <v>9</v>
      </c>
      <c r="B40" s="225" t="s">
        <v>217</v>
      </c>
      <c r="C40" s="242" t="s">
        <v>218</v>
      </c>
      <c r="D40" s="226" t="s">
        <v>174</v>
      </c>
      <c r="E40" s="227">
        <v>0.82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9">
        <v>5.629E-2</v>
      </c>
      <c r="O40" s="229">
        <f>ROUND(E40*N40,2)</f>
        <v>0.05</v>
      </c>
      <c r="P40" s="229">
        <v>0</v>
      </c>
      <c r="Q40" s="229">
        <f>ROUND(E40*P40,2)</f>
        <v>0</v>
      </c>
      <c r="R40" s="229" t="s">
        <v>194</v>
      </c>
      <c r="S40" s="229" t="s">
        <v>148</v>
      </c>
      <c r="T40" s="230" t="s">
        <v>148</v>
      </c>
      <c r="U40" s="216">
        <v>1.5729900000000001</v>
      </c>
      <c r="V40" s="216">
        <f>ROUND(E40*U40,2)</f>
        <v>1.29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176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7" t="s">
        <v>215</v>
      </c>
      <c r="D41" s="254"/>
      <c r="E41" s="254"/>
      <c r="F41" s="254"/>
      <c r="G41" s="254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190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5" t="s">
        <v>196</v>
      </c>
      <c r="D42" s="249"/>
      <c r="E42" s="250">
        <v>0.82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178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24">
        <v>10</v>
      </c>
      <c r="B43" s="225" t="s">
        <v>219</v>
      </c>
      <c r="C43" s="242" t="s">
        <v>220</v>
      </c>
      <c r="D43" s="226" t="s">
        <v>174</v>
      </c>
      <c r="E43" s="227">
        <v>55.390650000000001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21</v>
      </c>
      <c r="M43" s="229">
        <f>G43*(1+L43/100)</f>
        <v>0</v>
      </c>
      <c r="N43" s="229">
        <v>3.63E-3</v>
      </c>
      <c r="O43" s="229">
        <f>ROUND(E43*N43,2)</f>
        <v>0.2</v>
      </c>
      <c r="P43" s="229">
        <v>0</v>
      </c>
      <c r="Q43" s="229">
        <f>ROUND(E43*P43,2)</f>
        <v>0</v>
      </c>
      <c r="R43" s="229" t="s">
        <v>175</v>
      </c>
      <c r="S43" s="229" t="s">
        <v>148</v>
      </c>
      <c r="T43" s="230" t="s">
        <v>148</v>
      </c>
      <c r="U43" s="216">
        <v>0.30249999999999999</v>
      </c>
      <c r="V43" s="216">
        <f>ROUND(E43*U43,2)</f>
        <v>16.760000000000002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188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7" t="s">
        <v>221</v>
      </c>
      <c r="D44" s="254"/>
      <c r="E44" s="254"/>
      <c r="F44" s="254"/>
      <c r="G44" s="254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190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5" t="s">
        <v>222</v>
      </c>
      <c r="D45" s="249"/>
      <c r="E45" s="250">
        <v>69.734999999999999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178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210</v>
      </c>
      <c r="D46" s="249"/>
      <c r="E46" s="250">
        <v>-9.8433499999999992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178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5" t="s">
        <v>211</v>
      </c>
      <c r="D47" s="249"/>
      <c r="E47" s="250">
        <v>-1.5760000000000001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178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5" t="s">
        <v>223</v>
      </c>
      <c r="D48" s="249"/>
      <c r="E48" s="250">
        <v>-2.9249999999999998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178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24">
        <v>11</v>
      </c>
      <c r="B49" s="225" t="s">
        <v>224</v>
      </c>
      <c r="C49" s="242" t="s">
        <v>225</v>
      </c>
      <c r="D49" s="226" t="s">
        <v>174</v>
      </c>
      <c r="E49" s="227">
        <v>2.9249999999999998</v>
      </c>
      <c r="F49" s="228"/>
      <c r="G49" s="229">
        <f>ROUND(E49*F49,2)</f>
        <v>0</v>
      </c>
      <c r="H49" s="228"/>
      <c r="I49" s="229">
        <f>ROUND(E49*H49,2)</f>
        <v>0</v>
      </c>
      <c r="J49" s="228"/>
      <c r="K49" s="229">
        <f>ROUND(E49*J49,2)</f>
        <v>0</v>
      </c>
      <c r="L49" s="229">
        <v>21</v>
      </c>
      <c r="M49" s="229">
        <f>G49*(1+L49/100)</f>
        <v>0</v>
      </c>
      <c r="N49" s="229">
        <v>4.5580000000000002E-2</v>
      </c>
      <c r="O49" s="229">
        <f>ROUND(E49*N49,2)</f>
        <v>0.13</v>
      </c>
      <c r="P49" s="229">
        <v>0</v>
      </c>
      <c r="Q49" s="229">
        <f>ROUND(E49*P49,2)</f>
        <v>0</v>
      </c>
      <c r="R49" s="229" t="s">
        <v>175</v>
      </c>
      <c r="S49" s="229" t="s">
        <v>148</v>
      </c>
      <c r="T49" s="230" t="s">
        <v>148</v>
      </c>
      <c r="U49" s="216">
        <v>0.60799999999999998</v>
      </c>
      <c r="V49" s="216">
        <f>ROUND(E49*U49,2)</f>
        <v>1.78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176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7" t="s">
        <v>226</v>
      </c>
      <c r="D50" s="254"/>
      <c r="E50" s="254"/>
      <c r="F50" s="254"/>
      <c r="G50" s="254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190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14"/>
      <c r="B51" s="215"/>
      <c r="C51" s="255" t="s">
        <v>227</v>
      </c>
      <c r="D51" s="249"/>
      <c r="E51" s="250">
        <v>2.9249999999999998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178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24">
        <v>12</v>
      </c>
      <c r="B52" s="225" t="s">
        <v>228</v>
      </c>
      <c r="C52" s="242" t="s">
        <v>229</v>
      </c>
      <c r="D52" s="226" t="s">
        <v>199</v>
      </c>
      <c r="E52" s="227">
        <v>13.8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4.6000000000000001E-4</v>
      </c>
      <c r="O52" s="229">
        <f>ROUND(E52*N52,2)</f>
        <v>0.01</v>
      </c>
      <c r="P52" s="229">
        <v>0</v>
      </c>
      <c r="Q52" s="229">
        <f>ROUND(E52*P52,2)</f>
        <v>0</v>
      </c>
      <c r="R52" s="229" t="s">
        <v>175</v>
      </c>
      <c r="S52" s="229" t="s">
        <v>148</v>
      </c>
      <c r="T52" s="230" t="s">
        <v>148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176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7" t="s">
        <v>230</v>
      </c>
      <c r="D53" s="254"/>
      <c r="E53" s="254"/>
      <c r="F53" s="254"/>
      <c r="G53" s="254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190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14"/>
      <c r="B54" s="215"/>
      <c r="C54" s="255" t="s">
        <v>231</v>
      </c>
      <c r="D54" s="249"/>
      <c r="E54" s="250">
        <v>13.8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178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24">
        <v>13</v>
      </c>
      <c r="B55" s="225" t="s">
        <v>232</v>
      </c>
      <c r="C55" s="242" t="s">
        <v>233</v>
      </c>
      <c r="D55" s="226" t="s">
        <v>174</v>
      </c>
      <c r="E55" s="227">
        <v>30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9">
        <v>3.6700000000000001E-3</v>
      </c>
      <c r="O55" s="229">
        <f>ROUND(E55*N55,2)</f>
        <v>0.11</v>
      </c>
      <c r="P55" s="229">
        <v>0</v>
      </c>
      <c r="Q55" s="229">
        <f>ROUND(E55*P55,2)</f>
        <v>0</v>
      </c>
      <c r="R55" s="229" t="s">
        <v>175</v>
      </c>
      <c r="S55" s="229" t="s">
        <v>148</v>
      </c>
      <c r="T55" s="230" t="s">
        <v>148</v>
      </c>
      <c r="U55" s="216">
        <v>0.36199999999999999</v>
      </c>
      <c r="V55" s="216">
        <f>ROUND(E55*U55,2)</f>
        <v>10.86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176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5" t="s">
        <v>234</v>
      </c>
      <c r="D56" s="249"/>
      <c r="E56" s="250">
        <v>30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178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33">
        <v>14</v>
      </c>
      <c r="B57" s="234" t="s">
        <v>235</v>
      </c>
      <c r="C57" s="244" t="s">
        <v>236</v>
      </c>
      <c r="D57" s="235" t="s">
        <v>199</v>
      </c>
      <c r="E57" s="236">
        <v>12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8"/>
      <c r="S57" s="238" t="s">
        <v>162</v>
      </c>
      <c r="T57" s="239" t="s">
        <v>149</v>
      </c>
      <c r="U57" s="216">
        <v>0</v>
      </c>
      <c r="V57" s="216">
        <f>ROUND(E57*U57,2)</f>
        <v>0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176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5">
      <c r="A58" s="218" t="s">
        <v>143</v>
      </c>
      <c r="B58" s="219" t="s">
        <v>72</v>
      </c>
      <c r="C58" s="241" t="s">
        <v>73</v>
      </c>
      <c r="D58" s="220"/>
      <c r="E58" s="221"/>
      <c r="F58" s="222"/>
      <c r="G58" s="222">
        <f>SUMIF(AG59:AG59,"&lt;&gt;NOR",G59:G59)</f>
        <v>0</v>
      </c>
      <c r="H58" s="222"/>
      <c r="I58" s="222">
        <f>SUM(I59:I59)</f>
        <v>0</v>
      </c>
      <c r="J58" s="222"/>
      <c r="K58" s="222">
        <f>SUM(K59:K59)</f>
        <v>0</v>
      </c>
      <c r="L58" s="222"/>
      <c r="M58" s="222">
        <f>SUM(M59:M59)</f>
        <v>0</v>
      </c>
      <c r="N58" s="222"/>
      <c r="O58" s="222">
        <f>SUM(O59:O59)</f>
        <v>0</v>
      </c>
      <c r="P58" s="222"/>
      <c r="Q58" s="222">
        <f>SUM(Q59:Q59)</f>
        <v>0</v>
      </c>
      <c r="R58" s="222"/>
      <c r="S58" s="222"/>
      <c r="T58" s="223"/>
      <c r="U58" s="217"/>
      <c r="V58" s="217">
        <f>SUM(V59:V59)</f>
        <v>2.61</v>
      </c>
      <c r="W58" s="217"/>
      <c r="AG58" t="s">
        <v>144</v>
      </c>
    </row>
    <row r="59" spans="1:60" outlineLevel="1" x14ac:dyDescent="0.25">
      <c r="A59" s="233">
        <v>15</v>
      </c>
      <c r="B59" s="234" t="s">
        <v>237</v>
      </c>
      <c r="C59" s="244" t="s">
        <v>238</v>
      </c>
      <c r="D59" s="235" t="s">
        <v>174</v>
      </c>
      <c r="E59" s="236">
        <v>52.25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/>
      <c r="S59" s="238" t="s">
        <v>162</v>
      </c>
      <c r="T59" s="239" t="s">
        <v>149</v>
      </c>
      <c r="U59" s="216">
        <v>0.05</v>
      </c>
      <c r="V59" s="216">
        <f>ROUND(E59*U59,2)</f>
        <v>2.61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176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x14ac:dyDescent="0.25">
      <c r="A60" s="218" t="s">
        <v>143</v>
      </c>
      <c r="B60" s="219" t="s">
        <v>74</v>
      </c>
      <c r="C60" s="241" t="s">
        <v>75</v>
      </c>
      <c r="D60" s="220"/>
      <c r="E60" s="221"/>
      <c r="F60" s="222"/>
      <c r="G60" s="222">
        <f>SUMIF(AG61:AG62,"&lt;&gt;NOR",G61:G62)</f>
        <v>0</v>
      </c>
      <c r="H60" s="222"/>
      <c r="I60" s="222">
        <f>SUM(I61:I62)</f>
        <v>0</v>
      </c>
      <c r="J60" s="222"/>
      <c r="K60" s="222">
        <f>SUM(K61:K62)</f>
        <v>0</v>
      </c>
      <c r="L60" s="222"/>
      <c r="M60" s="222">
        <f>SUM(M61:M62)</f>
        <v>0</v>
      </c>
      <c r="N60" s="222"/>
      <c r="O60" s="222">
        <f>SUM(O61:O62)</f>
        <v>0</v>
      </c>
      <c r="P60" s="222"/>
      <c r="Q60" s="222">
        <f>SUM(Q61:Q62)</f>
        <v>0</v>
      </c>
      <c r="R60" s="222"/>
      <c r="S60" s="222"/>
      <c r="T60" s="223"/>
      <c r="U60" s="217"/>
      <c r="V60" s="217">
        <f>SUM(V61:V62)</f>
        <v>0.85</v>
      </c>
      <c r="W60" s="217"/>
      <c r="AG60" t="s">
        <v>144</v>
      </c>
    </row>
    <row r="61" spans="1:60" outlineLevel="1" x14ac:dyDescent="0.25">
      <c r="A61" s="233">
        <v>16</v>
      </c>
      <c r="B61" s="234" t="s">
        <v>239</v>
      </c>
      <c r="C61" s="244" t="s">
        <v>240</v>
      </c>
      <c r="D61" s="235" t="s">
        <v>241</v>
      </c>
      <c r="E61" s="236">
        <v>2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/>
      <c r="S61" s="238" t="s">
        <v>162</v>
      </c>
      <c r="T61" s="239" t="s">
        <v>149</v>
      </c>
      <c r="U61" s="216">
        <v>0.42499999999999999</v>
      </c>
      <c r="V61" s="216">
        <f>ROUND(E61*U61,2)</f>
        <v>0.85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176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33">
        <v>17</v>
      </c>
      <c r="B62" s="234" t="s">
        <v>242</v>
      </c>
      <c r="C62" s="244" t="s">
        <v>243</v>
      </c>
      <c r="D62" s="235" t="s">
        <v>244</v>
      </c>
      <c r="E62" s="236">
        <v>2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245</v>
      </c>
      <c r="S62" s="238" t="s">
        <v>148</v>
      </c>
      <c r="T62" s="239" t="s">
        <v>148</v>
      </c>
      <c r="U62" s="216">
        <v>0</v>
      </c>
      <c r="V62" s="216">
        <f>ROUND(E62*U62,2)</f>
        <v>0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246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x14ac:dyDescent="0.25">
      <c r="A63" s="218" t="s">
        <v>143</v>
      </c>
      <c r="B63" s="219" t="s">
        <v>76</v>
      </c>
      <c r="C63" s="241" t="s">
        <v>77</v>
      </c>
      <c r="D63" s="220"/>
      <c r="E63" s="221"/>
      <c r="F63" s="222"/>
      <c r="G63" s="222">
        <f>SUMIF(AG64:AG66,"&lt;&gt;NOR",G64:G66)</f>
        <v>0</v>
      </c>
      <c r="H63" s="222"/>
      <c r="I63" s="222">
        <f>SUM(I64:I66)</f>
        <v>0</v>
      </c>
      <c r="J63" s="222"/>
      <c r="K63" s="222">
        <f>SUM(K64:K66)</f>
        <v>0</v>
      </c>
      <c r="L63" s="222"/>
      <c r="M63" s="222">
        <f>SUM(M64:M66)</f>
        <v>0</v>
      </c>
      <c r="N63" s="222"/>
      <c r="O63" s="222">
        <f>SUM(O64:O66)</f>
        <v>0.08</v>
      </c>
      <c r="P63" s="222"/>
      <c r="Q63" s="222">
        <f>SUM(Q64:Q66)</f>
        <v>0</v>
      </c>
      <c r="R63" s="222"/>
      <c r="S63" s="222"/>
      <c r="T63" s="223"/>
      <c r="U63" s="217"/>
      <c r="V63" s="217">
        <f>SUM(V64:V66)</f>
        <v>11.53</v>
      </c>
      <c r="W63" s="217"/>
      <c r="AG63" t="s">
        <v>144</v>
      </c>
    </row>
    <row r="64" spans="1:60" outlineLevel="1" x14ac:dyDescent="0.25">
      <c r="A64" s="224">
        <v>18</v>
      </c>
      <c r="B64" s="225" t="s">
        <v>247</v>
      </c>
      <c r="C64" s="242" t="s">
        <v>248</v>
      </c>
      <c r="D64" s="226" t="s">
        <v>174</v>
      </c>
      <c r="E64" s="227">
        <v>2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1.2099999999999999E-3</v>
      </c>
      <c r="O64" s="229">
        <f>ROUND(E64*N64,2)</f>
        <v>0</v>
      </c>
      <c r="P64" s="229">
        <v>0</v>
      </c>
      <c r="Q64" s="229">
        <f>ROUND(E64*P64,2)</f>
        <v>0</v>
      </c>
      <c r="R64" s="229" t="s">
        <v>249</v>
      </c>
      <c r="S64" s="229" t="s">
        <v>148</v>
      </c>
      <c r="T64" s="230" t="s">
        <v>148</v>
      </c>
      <c r="U64" s="216">
        <v>0.17699999999999999</v>
      </c>
      <c r="V64" s="216">
        <f>ROUND(E64*U64,2)</f>
        <v>0.35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176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55" t="s">
        <v>250</v>
      </c>
      <c r="D65" s="249"/>
      <c r="E65" s="250">
        <v>2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178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33">
        <v>19</v>
      </c>
      <c r="B66" s="234" t="s">
        <v>251</v>
      </c>
      <c r="C66" s="244" t="s">
        <v>252</v>
      </c>
      <c r="D66" s="235" t="s">
        <v>174</v>
      </c>
      <c r="E66" s="236">
        <v>52.25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1.58E-3</v>
      </c>
      <c r="O66" s="238">
        <f>ROUND(E66*N66,2)</f>
        <v>0.08</v>
      </c>
      <c r="P66" s="238">
        <v>0</v>
      </c>
      <c r="Q66" s="238">
        <f>ROUND(E66*P66,2)</f>
        <v>0</v>
      </c>
      <c r="R66" s="238" t="s">
        <v>249</v>
      </c>
      <c r="S66" s="238" t="s">
        <v>148</v>
      </c>
      <c r="T66" s="239" t="s">
        <v>148</v>
      </c>
      <c r="U66" s="216">
        <v>0.214</v>
      </c>
      <c r="V66" s="216">
        <f>ROUND(E66*U66,2)</f>
        <v>11.18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176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5">
      <c r="A67" s="218" t="s">
        <v>143</v>
      </c>
      <c r="B67" s="219" t="s">
        <v>78</v>
      </c>
      <c r="C67" s="241" t="s">
        <v>79</v>
      </c>
      <c r="D67" s="220"/>
      <c r="E67" s="221"/>
      <c r="F67" s="222"/>
      <c r="G67" s="222">
        <f>SUMIF(AG68:AG73,"&lt;&gt;NOR",G68:G73)</f>
        <v>0</v>
      </c>
      <c r="H67" s="222"/>
      <c r="I67" s="222">
        <f>SUM(I68:I73)</f>
        <v>0</v>
      </c>
      <c r="J67" s="222"/>
      <c r="K67" s="222">
        <f>SUM(K68:K73)</f>
        <v>0</v>
      </c>
      <c r="L67" s="222"/>
      <c r="M67" s="222">
        <f>SUM(M68:M73)</f>
        <v>0</v>
      </c>
      <c r="N67" s="222"/>
      <c r="O67" s="222">
        <f>SUM(O68:O73)</f>
        <v>0</v>
      </c>
      <c r="P67" s="222"/>
      <c r="Q67" s="222">
        <f>SUM(Q68:Q73)</f>
        <v>0</v>
      </c>
      <c r="R67" s="222"/>
      <c r="S67" s="222"/>
      <c r="T67" s="223"/>
      <c r="U67" s="217"/>
      <c r="V67" s="217">
        <f>SUM(V68:V73)</f>
        <v>30.65</v>
      </c>
      <c r="W67" s="217"/>
      <c r="AG67" t="s">
        <v>144</v>
      </c>
    </row>
    <row r="68" spans="1:60" ht="40.799999999999997" outlineLevel="1" x14ac:dyDescent="0.25">
      <c r="A68" s="224">
        <v>20</v>
      </c>
      <c r="B68" s="225" t="s">
        <v>253</v>
      </c>
      <c r="C68" s="242" t="s">
        <v>254</v>
      </c>
      <c r="D68" s="226" t="s">
        <v>174</v>
      </c>
      <c r="E68" s="227">
        <v>95.186999999999998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4.0000000000000003E-5</v>
      </c>
      <c r="O68" s="229">
        <f>ROUND(E68*N68,2)</f>
        <v>0</v>
      </c>
      <c r="P68" s="229">
        <v>0</v>
      </c>
      <c r="Q68" s="229">
        <f>ROUND(E68*P68,2)</f>
        <v>0</v>
      </c>
      <c r="R68" s="229" t="s">
        <v>175</v>
      </c>
      <c r="S68" s="229" t="s">
        <v>148</v>
      </c>
      <c r="T68" s="230" t="s">
        <v>148</v>
      </c>
      <c r="U68" s="216">
        <v>0.308</v>
      </c>
      <c r="V68" s="216">
        <f>ROUND(E68*U68,2)</f>
        <v>29.32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176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5" t="s">
        <v>255</v>
      </c>
      <c r="D69" s="249"/>
      <c r="E69" s="250">
        <v>57.686999999999998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178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5" t="s">
        <v>256</v>
      </c>
      <c r="D70" s="249"/>
      <c r="E70" s="250">
        <v>37.5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178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24">
        <v>21</v>
      </c>
      <c r="B71" s="225" t="s">
        <v>257</v>
      </c>
      <c r="C71" s="242" t="s">
        <v>258</v>
      </c>
      <c r="D71" s="226" t="s">
        <v>199</v>
      </c>
      <c r="E71" s="227">
        <v>19.04</v>
      </c>
      <c r="F71" s="228"/>
      <c r="G71" s="229">
        <f>ROUND(E71*F71,2)</f>
        <v>0</v>
      </c>
      <c r="H71" s="228"/>
      <c r="I71" s="229">
        <f>ROUND(E71*H71,2)</f>
        <v>0</v>
      </c>
      <c r="J71" s="228"/>
      <c r="K71" s="229">
        <f>ROUND(E71*J71,2)</f>
        <v>0</v>
      </c>
      <c r="L71" s="229">
        <v>21</v>
      </c>
      <c r="M71" s="229">
        <f>G71*(1+L71/100)</f>
        <v>0</v>
      </c>
      <c r="N71" s="229">
        <v>4.0000000000000003E-5</v>
      </c>
      <c r="O71" s="229">
        <f>ROUND(E71*N71,2)</f>
        <v>0</v>
      </c>
      <c r="P71" s="229">
        <v>0</v>
      </c>
      <c r="Q71" s="229">
        <f>ROUND(E71*P71,2)</f>
        <v>0</v>
      </c>
      <c r="R71" s="229" t="s">
        <v>259</v>
      </c>
      <c r="S71" s="229" t="s">
        <v>148</v>
      </c>
      <c r="T71" s="230" t="s">
        <v>148</v>
      </c>
      <c r="U71" s="216">
        <v>7.0000000000000007E-2</v>
      </c>
      <c r="V71" s="216">
        <f>ROUND(E71*U71,2)</f>
        <v>1.33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260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43" t="s">
        <v>261</v>
      </c>
      <c r="D72" s="231"/>
      <c r="E72" s="231"/>
      <c r="F72" s="231"/>
      <c r="G72" s="231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152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5" t="s">
        <v>262</v>
      </c>
      <c r="D73" s="249"/>
      <c r="E73" s="250">
        <v>19.04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178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x14ac:dyDescent="0.25">
      <c r="A74" s="218" t="s">
        <v>143</v>
      </c>
      <c r="B74" s="219" t="s">
        <v>80</v>
      </c>
      <c r="C74" s="241" t="s">
        <v>81</v>
      </c>
      <c r="D74" s="220"/>
      <c r="E74" s="221"/>
      <c r="F74" s="222"/>
      <c r="G74" s="222">
        <f>SUMIF(AG75:AG116,"&lt;&gt;NOR",G75:G116)</f>
        <v>0</v>
      </c>
      <c r="H74" s="222"/>
      <c r="I74" s="222">
        <f>SUM(I75:I116)</f>
        <v>0</v>
      </c>
      <c r="J74" s="222"/>
      <c r="K74" s="222">
        <f>SUM(K75:K116)</f>
        <v>0</v>
      </c>
      <c r="L74" s="222"/>
      <c r="M74" s="222">
        <f>SUM(M75:M116)</f>
        <v>0</v>
      </c>
      <c r="N74" s="222"/>
      <c r="O74" s="222">
        <f>SUM(O75:O116)</f>
        <v>0.21</v>
      </c>
      <c r="P74" s="222"/>
      <c r="Q74" s="222">
        <f>SUM(Q75:Q116)</f>
        <v>2.16</v>
      </c>
      <c r="R74" s="222"/>
      <c r="S74" s="222"/>
      <c r="T74" s="223"/>
      <c r="U74" s="217"/>
      <c r="V74" s="217">
        <f>SUM(V75:V116)</f>
        <v>47.810000000000009</v>
      </c>
      <c r="W74" s="217"/>
      <c r="AG74" t="s">
        <v>144</v>
      </c>
    </row>
    <row r="75" spans="1:60" outlineLevel="1" x14ac:dyDescent="0.25">
      <c r="A75" s="224">
        <v>22</v>
      </c>
      <c r="B75" s="225" t="s">
        <v>263</v>
      </c>
      <c r="C75" s="242" t="s">
        <v>264</v>
      </c>
      <c r="D75" s="226" t="s">
        <v>244</v>
      </c>
      <c r="E75" s="227">
        <v>1</v>
      </c>
      <c r="F75" s="228"/>
      <c r="G75" s="229">
        <f>ROUND(E75*F75,2)</f>
        <v>0</v>
      </c>
      <c r="H75" s="228"/>
      <c r="I75" s="229">
        <f>ROUND(E75*H75,2)</f>
        <v>0</v>
      </c>
      <c r="J75" s="228"/>
      <c r="K75" s="229">
        <f>ROUND(E75*J75,2)</f>
        <v>0</v>
      </c>
      <c r="L75" s="229">
        <v>21</v>
      </c>
      <c r="M75" s="229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29" t="s">
        <v>265</v>
      </c>
      <c r="S75" s="229" t="s">
        <v>148</v>
      </c>
      <c r="T75" s="230" t="s">
        <v>148</v>
      </c>
      <c r="U75" s="216">
        <v>0.05</v>
      </c>
      <c r="V75" s="216">
        <f>ROUND(E75*U75,2)</f>
        <v>0.05</v>
      </c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176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14"/>
      <c r="B76" s="215"/>
      <c r="C76" s="257" t="s">
        <v>266</v>
      </c>
      <c r="D76" s="254"/>
      <c r="E76" s="254"/>
      <c r="F76" s="254"/>
      <c r="G76" s="254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190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ht="20.399999999999999" outlineLevel="1" x14ac:dyDescent="0.25">
      <c r="A77" s="224">
        <v>23</v>
      </c>
      <c r="B77" s="225" t="s">
        <v>267</v>
      </c>
      <c r="C77" s="242" t="s">
        <v>268</v>
      </c>
      <c r="D77" s="226" t="s">
        <v>174</v>
      </c>
      <c r="E77" s="227">
        <v>1.5760000000000001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1.17E-3</v>
      </c>
      <c r="O77" s="229">
        <f>ROUND(E77*N77,2)</f>
        <v>0</v>
      </c>
      <c r="P77" s="229">
        <v>7.5999999999999998E-2</v>
      </c>
      <c r="Q77" s="229">
        <f>ROUND(E77*P77,2)</f>
        <v>0.12</v>
      </c>
      <c r="R77" s="229" t="s">
        <v>265</v>
      </c>
      <c r="S77" s="229" t="s">
        <v>148</v>
      </c>
      <c r="T77" s="230" t="s">
        <v>148</v>
      </c>
      <c r="U77" s="216">
        <v>0.93899999999999995</v>
      </c>
      <c r="V77" s="216">
        <f>ROUND(E77*U77,2)</f>
        <v>1.48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176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5" t="s">
        <v>269</v>
      </c>
      <c r="D78" s="249"/>
      <c r="E78" s="250">
        <v>1.5760000000000001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178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ht="20.399999999999999" outlineLevel="1" x14ac:dyDescent="0.25">
      <c r="A79" s="224">
        <v>24</v>
      </c>
      <c r="B79" s="225" t="s">
        <v>270</v>
      </c>
      <c r="C79" s="242" t="s">
        <v>271</v>
      </c>
      <c r="D79" s="226" t="s">
        <v>199</v>
      </c>
      <c r="E79" s="227">
        <v>3.28</v>
      </c>
      <c r="F79" s="228"/>
      <c r="G79" s="229">
        <f>ROUND(E79*F79,2)</f>
        <v>0</v>
      </c>
      <c r="H79" s="228"/>
      <c r="I79" s="229">
        <f>ROUND(E79*H79,2)</f>
        <v>0</v>
      </c>
      <c r="J79" s="228"/>
      <c r="K79" s="229">
        <f>ROUND(E79*J79,2)</f>
        <v>0</v>
      </c>
      <c r="L79" s="229">
        <v>21</v>
      </c>
      <c r="M79" s="229">
        <f>G79*(1+L79/100)</f>
        <v>0</v>
      </c>
      <c r="N79" s="229">
        <v>4.8999999999999998E-4</v>
      </c>
      <c r="O79" s="229">
        <f>ROUND(E79*N79,2)</f>
        <v>0</v>
      </c>
      <c r="P79" s="229">
        <v>3.7999999999999999E-2</v>
      </c>
      <c r="Q79" s="229">
        <f>ROUND(E79*P79,2)</f>
        <v>0.12</v>
      </c>
      <c r="R79" s="229" t="s">
        <v>265</v>
      </c>
      <c r="S79" s="229" t="s">
        <v>148</v>
      </c>
      <c r="T79" s="230" t="s">
        <v>148</v>
      </c>
      <c r="U79" s="216">
        <v>0.53100000000000003</v>
      </c>
      <c r="V79" s="216">
        <f>ROUND(E79*U79,2)</f>
        <v>1.74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176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43" t="s">
        <v>272</v>
      </c>
      <c r="D80" s="231"/>
      <c r="E80" s="231"/>
      <c r="F80" s="231"/>
      <c r="G80" s="231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152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273</v>
      </c>
      <c r="D81" s="249"/>
      <c r="E81" s="250">
        <v>3.28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178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24">
        <v>25</v>
      </c>
      <c r="B82" s="225" t="s">
        <v>274</v>
      </c>
      <c r="C82" s="242" t="s">
        <v>275</v>
      </c>
      <c r="D82" s="226" t="s">
        <v>199</v>
      </c>
      <c r="E82" s="227">
        <v>1.64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0</v>
      </c>
      <c r="O82" s="229">
        <f>ROUND(E82*N82,2)</f>
        <v>0</v>
      </c>
      <c r="P82" s="229">
        <v>4.7E-2</v>
      </c>
      <c r="Q82" s="229">
        <f>ROUND(E82*P82,2)</f>
        <v>0.08</v>
      </c>
      <c r="R82" s="229" t="s">
        <v>265</v>
      </c>
      <c r="S82" s="229" t="s">
        <v>148</v>
      </c>
      <c r="T82" s="230" t="s">
        <v>148</v>
      </c>
      <c r="U82" s="216">
        <v>1.0129999999999999</v>
      </c>
      <c r="V82" s="216">
        <f>ROUND(E82*U82,2)</f>
        <v>1.66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176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7" t="s">
        <v>276</v>
      </c>
      <c r="D83" s="254"/>
      <c r="E83" s="254"/>
      <c r="F83" s="254"/>
      <c r="G83" s="254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190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5" t="s">
        <v>277</v>
      </c>
      <c r="D84" s="249"/>
      <c r="E84" s="250">
        <v>1.64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178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ht="20.399999999999999" outlineLevel="1" x14ac:dyDescent="0.25">
      <c r="A85" s="224">
        <v>26</v>
      </c>
      <c r="B85" s="225" t="s">
        <v>278</v>
      </c>
      <c r="C85" s="242" t="s">
        <v>279</v>
      </c>
      <c r="D85" s="226" t="s">
        <v>174</v>
      </c>
      <c r="E85" s="227">
        <v>63.415649999999999</v>
      </c>
      <c r="F85" s="228"/>
      <c r="G85" s="229">
        <f>ROUND(E85*F85,2)</f>
        <v>0</v>
      </c>
      <c r="H85" s="228"/>
      <c r="I85" s="229">
        <f>ROUND(E85*H85,2)</f>
        <v>0</v>
      </c>
      <c r="J85" s="228"/>
      <c r="K85" s="229">
        <f>ROUND(E85*J85,2)</f>
        <v>0</v>
      </c>
      <c r="L85" s="229">
        <v>21</v>
      </c>
      <c r="M85" s="229">
        <f>G85*(1+L85/100)</f>
        <v>0</v>
      </c>
      <c r="N85" s="229">
        <v>0</v>
      </c>
      <c r="O85" s="229">
        <f>ROUND(E85*N85,2)</f>
        <v>0</v>
      </c>
      <c r="P85" s="229">
        <v>0.01</v>
      </c>
      <c r="Q85" s="229">
        <f>ROUND(E85*P85,2)</f>
        <v>0.63</v>
      </c>
      <c r="R85" s="229" t="s">
        <v>265</v>
      </c>
      <c r="S85" s="229" t="s">
        <v>148</v>
      </c>
      <c r="T85" s="230" t="s">
        <v>148</v>
      </c>
      <c r="U85" s="216">
        <v>0.08</v>
      </c>
      <c r="V85" s="216">
        <f>ROUND(E85*U85,2)</f>
        <v>5.07</v>
      </c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188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5" t="s">
        <v>209</v>
      </c>
      <c r="D86" s="249"/>
      <c r="E86" s="250">
        <v>78.510000000000005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178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5" t="s">
        <v>210</v>
      </c>
      <c r="D87" s="249"/>
      <c r="E87" s="250">
        <v>-9.8433499999999992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178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5" t="s">
        <v>211</v>
      </c>
      <c r="D88" s="249"/>
      <c r="E88" s="250">
        <v>-1.5760000000000001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178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14"/>
      <c r="B89" s="215"/>
      <c r="C89" s="255" t="s">
        <v>212</v>
      </c>
      <c r="D89" s="249"/>
      <c r="E89" s="250">
        <v>-3.6749999999999998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178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ht="20.399999999999999" outlineLevel="1" x14ac:dyDescent="0.25">
      <c r="A90" s="224">
        <v>27</v>
      </c>
      <c r="B90" s="225" t="s">
        <v>280</v>
      </c>
      <c r="C90" s="242" t="s">
        <v>281</v>
      </c>
      <c r="D90" s="226" t="s">
        <v>174</v>
      </c>
      <c r="E90" s="227">
        <v>8.9849999999999994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0</v>
      </c>
      <c r="O90" s="229">
        <f>ROUND(E90*N90,2)</f>
        <v>0</v>
      </c>
      <c r="P90" s="229">
        <v>4.5999999999999999E-2</v>
      </c>
      <c r="Q90" s="229">
        <f>ROUND(E90*P90,2)</f>
        <v>0.41</v>
      </c>
      <c r="R90" s="229" t="s">
        <v>265</v>
      </c>
      <c r="S90" s="229" t="s">
        <v>148</v>
      </c>
      <c r="T90" s="230" t="s">
        <v>148</v>
      </c>
      <c r="U90" s="216">
        <v>0.26</v>
      </c>
      <c r="V90" s="216">
        <f>ROUND(E90*U90,2)</f>
        <v>2.34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176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5" t="s">
        <v>205</v>
      </c>
      <c r="D91" s="249"/>
      <c r="E91" s="250">
        <v>8.9849999999999994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178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ht="20.399999999999999" outlineLevel="1" x14ac:dyDescent="0.25">
      <c r="A92" s="224">
        <v>28</v>
      </c>
      <c r="B92" s="225" t="s">
        <v>282</v>
      </c>
      <c r="C92" s="242" t="s">
        <v>283</v>
      </c>
      <c r="D92" s="226" t="s">
        <v>174</v>
      </c>
      <c r="E92" s="227">
        <v>3.6749999999999998</v>
      </c>
      <c r="F92" s="228"/>
      <c r="G92" s="229">
        <f>ROUND(E92*F92,2)</f>
        <v>0</v>
      </c>
      <c r="H92" s="228"/>
      <c r="I92" s="229">
        <f>ROUND(E92*H92,2)</f>
        <v>0</v>
      </c>
      <c r="J92" s="228"/>
      <c r="K92" s="229">
        <f>ROUND(E92*J92,2)</f>
        <v>0</v>
      </c>
      <c r="L92" s="229">
        <v>21</v>
      </c>
      <c r="M92" s="229">
        <f>G92*(1+L92/100)</f>
        <v>0</v>
      </c>
      <c r="N92" s="229">
        <v>0</v>
      </c>
      <c r="O92" s="229">
        <f>ROUND(E92*N92,2)</f>
        <v>0</v>
      </c>
      <c r="P92" s="229">
        <v>6.8000000000000005E-2</v>
      </c>
      <c r="Q92" s="229">
        <f>ROUND(E92*P92,2)</f>
        <v>0.25</v>
      </c>
      <c r="R92" s="229" t="s">
        <v>265</v>
      </c>
      <c r="S92" s="229" t="s">
        <v>148</v>
      </c>
      <c r="T92" s="230" t="s">
        <v>148</v>
      </c>
      <c r="U92" s="216">
        <v>0.3</v>
      </c>
      <c r="V92" s="216">
        <f>ROUND(E92*U92,2)</f>
        <v>1.1000000000000001</v>
      </c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176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14"/>
      <c r="B93" s="215"/>
      <c r="C93" s="257" t="s">
        <v>284</v>
      </c>
      <c r="D93" s="254"/>
      <c r="E93" s="254"/>
      <c r="F93" s="254"/>
      <c r="G93" s="254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190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5" t="s">
        <v>203</v>
      </c>
      <c r="D94" s="249"/>
      <c r="E94" s="250">
        <v>3.6749999999999998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178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ht="20.399999999999999" outlineLevel="1" x14ac:dyDescent="0.25">
      <c r="A95" s="233">
        <v>29</v>
      </c>
      <c r="B95" s="234" t="s">
        <v>285</v>
      </c>
      <c r="C95" s="244" t="s">
        <v>286</v>
      </c>
      <c r="D95" s="235" t="s">
        <v>174</v>
      </c>
      <c r="E95" s="236">
        <v>5</v>
      </c>
      <c r="F95" s="237"/>
      <c r="G95" s="238">
        <f>ROUND(E95*F95,2)</f>
        <v>0</v>
      </c>
      <c r="H95" s="237"/>
      <c r="I95" s="238">
        <f>ROUND(E95*H95,2)</f>
        <v>0</v>
      </c>
      <c r="J95" s="237"/>
      <c r="K95" s="238">
        <f>ROUND(E95*J95,2)</f>
        <v>0</v>
      </c>
      <c r="L95" s="238">
        <v>21</v>
      </c>
      <c r="M95" s="238">
        <f>G95*(1+L95/100)</f>
        <v>0</v>
      </c>
      <c r="N95" s="238">
        <v>0</v>
      </c>
      <c r="O95" s="238">
        <f>ROUND(E95*N95,2)</f>
        <v>0</v>
      </c>
      <c r="P95" s="238">
        <v>2E-3</v>
      </c>
      <c r="Q95" s="238">
        <f>ROUND(E95*P95,2)</f>
        <v>0.01</v>
      </c>
      <c r="R95" s="238" t="s">
        <v>287</v>
      </c>
      <c r="S95" s="238" t="s">
        <v>148</v>
      </c>
      <c r="T95" s="239" t="s">
        <v>148</v>
      </c>
      <c r="U95" s="216">
        <v>0.13</v>
      </c>
      <c r="V95" s="216">
        <f>ROUND(E95*U95,2)</f>
        <v>0.65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176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ht="20.399999999999999" outlineLevel="1" x14ac:dyDescent="0.25">
      <c r="A96" s="233">
        <v>30</v>
      </c>
      <c r="B96" s="234" t="s">
        <v>288</v>
      </c>
      <c r="C96" s="244" t="s">
        <v>289</v>
      </c>
      <c r="D96" s="235" t="s">
        <v>174</v>
      </c>
      <c r="E96" s="236">
        <v>5</v>
      </c>
      <c r="F96" s="237"/>
      <c r="G96" s="238">
        <f>ROUND(E96*F96,2)</f>
        <v>0</v>
      </c>
      <c r="H96" s="237"/>
      <c r="I96" s="238">
        <f>ROUND(E96*H96,2)</f>
        <v>0</v>
      </c>
      <c r="J96" s="237"/>
      <c r="K96" s="238">
        <f>ROUND(E96*J96,2)</f>
        <v>0</v>
      </c>
      <c r="L96" s="238">
        <v>21</v>
      </c>
      <c r="M96" s="238">
        <f>G96*(1+L96/100)</f>
        <v>0</v>
      </c>
      <c r="N96" s="238">
        <v>0</v>
      </c>
      <c r="O96" s="238">
        <f>ROUND(E96*N96,2)</f>
        <v>0</v>
      </c>
      <c r="P96" s="238">
        <v>1.2E-2</v>
      </c>
      <c r="Q96" s="238">
        <f>ROUND(E96*P96,2)</f>
        <v>0.06</v>
      </c>
      <c r="R96" s="238" t="s">
        <v>287</v>
      </c>
      <c r="S96" s="238" t="s">
        <v>148</v>
      </c>
      <c r="T96" s="239" t="s">
        <v>148</v>
      </c>
      <c r="U96" s="216">
        <v>0.13</v>
      </c>
      <c r="V96" s="216">
        <f>ROUND(E96*U96,2)</f>
        <v>0.65</v>
      </c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176</v>
      </c>
      <c r="AH96" s="207"/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>
        <v>31</v>
      </c>
      <c r="B97" s="225" t="s">
        <v>290</v>
      </c>
      <c r="C97" s="242" t="s">
        <v>291</v>
      </c>
      <c r="D97" s="226" t="s">
        <v>199</v>
      </c>
      <c r="E97" s="227">
        <v>28.37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29" t="s">
        <v>292</v>
      </c>
      <c r="S97" s="229" t="s">
        <v>148</v>
      </c>
      <c r="T97" s="230" t="s">
        <v>148</v>
      </c>
      <c r="U97" s="216">
        <v>3.5000000000000003E-2</v>
      </c>
      <c r="V97" s="216">
        <f>ROUND(E97*U97,2)</f>
        <v>0.99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176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293</v>
      </c>
      <c r="D98" s="249"/>
      <c r="E98" s="250">
        <v>28.37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178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24">
        <v>32</v>
      </c>
      <c r="B99" s="225" t="s">
        <v>294</v>
      </c>
      <c r="C99" s="242" t="s">
        <v>295</v>
      </c>
      <c r="D99" s="226" t="s">
        <v>174</v>
      </c>
      <c r="E99" s="227">
        <v>61.234999999999999</v>
      </c>
      <c r="F99" s="228"/>
      <c r="G99" s="229">
        <f>ROUND(E99*F99,2)</f>
        <v>0</v>
      </c>
      <c r="H99" s="228"/>
      <c r="I99" s="229">
        <f>ROUND(E99*H99,2)</f>
        <v>0</v>
      </c>
      <c r="J99" s="228"/>
      <c r="K99" s="229">
        <f>ROUND(E99*J99,2)</f>
        <v>0</v>
      </c>
      <c r="L99" s="229">
        <v>21</v>
      </c>
      <c r="M99" s="229">
        <f>G99*(1+L99/100)</f>
        <v>0</v>
      </c>
      <c r="N99" s="229">
        <v>0</v>
      </c>
      <c r="O99" s="229">
        <f>ROUND(E99*N99,2)</f>
        <v>0</v>
      </c>
      <c r="P99" s="229">
        <v>1E-3</v>
      </c>
      <c r="Q99" s="229">
        <f>ROUND(E99*P99,2)</f>
        <v>0.06</v>
      </c>
      <c r="R99" s="229" t="s">
        <v>292</v>
      </c>
      <c r="S99" s="229" t="s">
        <v>148</v>
      </c>
      <c r="T99" s="230" t="s">
        <v>148</v>
      </c>
      <c r="U99" s="216">
        <v>0.105</v>
      </c>
      <c r="V99" s="216">
        <f>ROUND(E99*U99,2)</f>
        <v>6.43</v>
      </c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176</v>
      </c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14"/>
      <c r="B100" s="215"/>
      <c r="C100" s="255" t="s">
        <v>296</v>
      </c>
      <c r="D100" s="249"/>
      <c r="E100" s="250">
        <v>52.25</v>
      </c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216"/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178</v>
      </c>
      <c r="AH100" s="207">
        <v>0</v>
      </c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14"/>
      <c r="B101" s="215"/>
      <c r="C101" s="255" t="s">
        <v>205</v>
      </c>
      <c r="D101" s="249"/>
      <c r="E101" s="250">
        <v>8.9849999999999994</v>
      </c>
      <c r="F101" s="216"/>
      <c r="G101" s="216"/>
      <c r="H101" s="216"/>
      <c r="I101" s="216"/>
      <c r="J101" s="216"/>
      <c r="K101" s="216"/>
      <c r="L101" s="216"/>
      <c r="M101" s="216"/>
      <c r="N101" s="216"/>
      <c r="O101" s="216"/>
      <c r="P101" s="216"/>
      <c r="Q101" s="216"/>
      <c r="R101" s="216"/>
      <c r="S101" s="216"/>
      <c r="T101" s="216"/>
      <c r="U101" s="216"/>
      <c r="V101" s="216"/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178</v>
      </c>
      <c r="AH101" s="207">
        <v>0</v>
      </c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33">
        <v>33</v>
      </c>
      <c r="B102" s="234" t="s">
        <v>297</v>
      </c>
      <c r="C102" s="244" t="s">
        <v>298</v>
      </c>
      <c r="D102" s="235" t="s">
        <v>244</v>
      </c>
      <c r="E102" s="236">
        <v>1</v>
      </c>
      <c r="F102" s="237"/>
      <c r="G102" s="238">
        <f>ROUND(E102*F102,2)</f>
        <v>0</v>
      </c>
      <c r="H102" s="237"/>
      <c r="I102" s="238">
        <f>ROUND(E102*H102,2)</f>
        <v>0</v>
      </c>
      <c r="J102" s="237"/>
      <c r="K102" s="238">
        <f>ROUND(E102*J102,2)</f>
        <v>0</v>
      </c>
      <c r="L102" s="238">
        <v>21</v>
      </c>
      <c r="M102" s="238">
        <f>G102*(1+L102/100)</f>
        <v>0</v>
      </c>
      <c r="N102" s="238">
        <v>0</v>
      </c>
      <c r="O102" s="238">
        <f>ROUND(E102*N102,2)</f>
        <v>0</v>
      </c>
      <c r="P102" s="238">
        <v>3.1870000000000002E-2</v>
      </c>
      <c r="Q102" s="238">
        <f>ROUND(E102*P102,2)</f>
        <v>0.03</v>
      </c>
      <c r="R102" s="238"/>
      <c r="S102" s="238" t="s">
        <v>162</v>
      </c>
      <c r="T102" s="239" t="s">
        <v>148</v>
      </c>
      <c r="U102" s="216">
        <v>0.89376</v>
      </c>
      <c r="V102" s="216">
        <f>ROUND(E102*U102,2)</f>
        <v>0.89</v>
      </c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176</v>
      </c>
      <c r="AH102" s="207"/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 x14ac:dyDescent="0.25">
      <c r="A103" s="224">
        <v>34</v>
      </c>
      <c r="B103" s="225" t="s">
        <v>299</v>
      </c>
      <c r="C103" s="242" t="s">
        <v>300</v>
      </c>
      <c r="D103" s="226" t="s">
        <v>174</v>
      </c>
      <c r="E103" s="227">
        <v>61.234999999999999</v>
      </c>
      <c r="F103" s="228"/>
      <c r="G103" s="229">
        <f>ROUND(E103*F103,2)</f>
        <v>0</v>
      </c>
      <c r="H103" s="228"/>
      <c r="I103" s="229">
        <f>ROUND(E103*H103,2)</f>
        <v>0</v>
      </c>
      <c r="J103" s="228"/>
      <c r="K103" s="229">
        <f>ROUND(E103*J103,2)</f>
        <v>0</v>
      </c>
      <c r="L103" s="229">
        <v>21</v>
      </c>
      <c r="M103" s="229">
        <f>G103*(1+L103/100)</f>
        <v>0</v>
      </c>
      <c r="N103" s="229">
        <v>3.3700000000000002E-3</v>
      </c>
      <c r="O103" s="229">
        <f>ROUND(E103*N103,2)</f>
        <v>0.21</v>
      </c>
      <c r="P103" s="229">
        <v>0</v>
      </c>
      <c r="Q103" s="229">
        <f>ROUND(E103*P103,2)</f>
        <v>0</v>
      </c>
      <c r="R103" s="229"/>
      <c r="S103" s="229" t="s">
        <v>162</v>
      </c>
      <c r="T103" s="230" t="s">
        <v>149</v>
      </c>
      <c r="U103" s="216">
        <v>0.251</v>
      </c>
      <c r="V103" s="216">
        <f>ROUND(E103*U103,2)</f>
        <v>15.37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176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14"/>
      <c r="B104" s="215"/>
      <c r="C104" s="255" t="s">
        <v>296</v>
      </c>
      <c r="D104" s="249"/>
      <c r="E104" s="250">
        <v>52.25</v>
      </c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6"/>
      <c r="Q104" s="216"/>
      <c r="R104" s="216"/>
      <c r="S104" s="216"/>
      <c r="T104" s="216"/>
      <c r="U104" s="216"/>
      <c r="V104" s="216"/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178</v>
      </c>
      <c r="AH104" s="207">
        <v>0</v>
      </c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14"/>
      <c r="B105" s="215"/>
      <c r="C105" s="255" t="s">
        <v>205</v>
      </c>
      <c r="D105" s="249"/>
      <c r="E105" s="250">
        <v>8.9849999999999994</v>
      </c>
      <c r="F105" s="216"/>
      <c r="G105" s="216"/>
      <c r="H105" s="216"/>
      <c r="I105" s="216"/>
      <c r="J105" s="216"/>
      <c r="K105" s="216"/>
      <c r="L105" s="216"/>
      <c r="M105" s="216"/>
      <c r="N105" s="216"/>
      <c r="O105" s="216"/>
      <c r="P105" s="216"/>
      <c r="Q105" s="216"/>
      <c r="R105" s="216"/>
      <c r="S105" s="216"/>
      <c r="T105" s="216"/>
      <c r="U105" s="216"/>
      <c r="V105" s="216"/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178</v>
      </c>
      <c r="AH105" s="207">
        <v>0</v>
      </c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24">
        <v>35</v>
      </c>
      <c r="B106" s="225" t="s">
        <v>301</v>
      </c>
      <c r="C106" s="242" t="s">
        <v>302</v>
      </c>
      <c r="D106" s="226" t="s">
        <v>174</v>
      </c>
      <c r="E106" s="227">
        <v>17.088000000000001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3.82E-3</v>
      </c>
      <c r="Q106" s="229">
        <f>ROUND(E106*P106,2)</f>
        <v>7.0000000000000007E-2</v>
      </c>
      <c r="R106" s="229"/>
      <c r="S106" s="229" t="s">
        <v>162</v>
      </c>
      <c r="T106" s="230" t="s">
        <v>149</v>
      </c>
      <c r="U106" s="216">
        <v>0.3</v>
      </c>
      <c r="V106" s="216">
        <f>ROUND(E106*U106,2)</f>
        <v>5.13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176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14"/>
      <c r="B107" s="215"/>
      <c r="C107" s="255" t="s">
        <v>191</v>
      </c>
      <c r="D107" s="249"/>
      <c r="E107" s="250">
        <v>17.088000000000001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178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33">
        <v>36</v>
      </c>
      <c r="B108" s="234" t="s">
        <v>303</v>
      </c>
      <c r="C108" s="244" t="s">
        <v>304</v>
      </c>
      <c r="D108" s="235" t="s">
        <v>305</v>
      </c>
      <c r="E108" s="236">
        <v>1</v>
      </c>
      <c r="F108" s="237"/>
      <c r="G108" s="238">
        <f>ROUND(E108*F108,2)</f>
        <v>0</v>
      </c>
      <c r="H108" s="237"/>
      <c r="I108" s="238">
        <f>ROUND(E108*H108,2)</f>
        <v>0</v>
      </c>
      <c r="J108" s="237"/>
      <c r="K108" s="238">
        <f>ROUND(E108*J108,2)</f>
        <v>0</v>
      </c>
      <c r="L108" s="238">
        <v>21</v>
      </c>
      <c r="M108" s="238">
        <f>G108*(1+L108/100)</f>
        <v>0</v>
      </c>
      <c r="N108" s="238">
        <v>0</v>
      </c>
      <c r="O108" s="238">
        <f>ROUND(E108*N108,2)</f>
        <v>0</v>
      </c>
      <c r="P108" s="238">
        <v>0</v>
      </c>
      <c r="Q108" s="238">
        <f>ROUND(E108*P108,2)</f>
        <v>0</v>
      </c>
      <c r="R108" s="238"/>
      <c r="S108" s="238" t="s">
        <v>162</v>
      </c>
      <c r="T108" s="239" t="s">
        <v>149</v>
      </c>
      <c r="U108" s="216">
        <v>0.20100000000000001</v>
      </c>
      <c r="V108" s="216">
        <f>ROUND(E108*U108,2)</f>
        <v>0.2</v>
      </c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176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33">
        <v>37</v>
      </c>
      <c r="B109" s="234" t="s">
        <v>306</v>
      </c>
      <c r="C109" s="244" t="s">
        <v>307</v>
      </c>
      <c r="D109" s="235" t="s">
        <v>241</v>
      </c>
      <c r="E109" s="236">
        <v>1</v>
      </c>
      <c r="F109" s="237"/>
      <c r="G109" s="238">
        <f>ROUND(E109*F109,2)</f>
        <v>0</v>
      </c>
      <c r="H109" s="237"/>
      <c r="I109" s="238">
        <f>ROUND(E109*H109,2)</f>
        <v>0</v>
      </c>
      <c r="J109" s="237"/>
      <c r="K109" s="238">
        <f>ROUND(E109*J109,2)</f>
        <v>0</v>
      </c>
      <c r="L109" s="238">
        <v>21</v>
      </c>
      <c r="M109" s="238">
        <f>G109*(1+L109/100)</f>
        <v>0</v>
      </c>
      <c r="N109" s="238">
        <v>0</v>
      </c>
      <c r="O109" s="238">
        <f>ROUND(E109*N109,2)</f>
        <v>0</v>
      </c>
      <c r="P109" s="238">
        <v>0</v>
      </c>
      <c r="Q109" s="238">
        <f>ROUND(E109*P109,2)</f>
        <v>0</v>
      </c>
      <c r="R109" s="238"/>
      <c r="S109" s="238" t="s">
        <v>162</v>
      </c>
      <c r="T109" s="239" t="s">
        <v>149</v>
      </c>
      <c r="U109" s="216">
        <v>0.20100000000000001</v>
      </c>
      <c r="V109" s="216">
        <f>ROUND(E109*U109,2)</f>
        <v>0.2</v>
      </c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176</v>
      </c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24">
        <v>38</v>
      </c>
      <c r="B110" s="225" t="s">
        <v>308</v>
      </c>
      <c r="C110" s="242" t="s">
        <v>309</v>
      </c>
      <c r="D110" s="226" t="s">
        <v>241</v>
      </c>
      <c r="E110" s="227">
        <v>8</v>
      </c>
      <c r="F110" s="228"/>
      <c r="G110" s="229">
        <f>ROUND(E110*F110,2)</f>
        <v>0</v>
      </c>
      <c r="H110" s="228"/>
      <c r="I110" s="229">
        <f>ROUND(E110*H110,2)</f>
        <v>0</v>
      </c>
      <c r="J110" s="228"/>
      <c r="K110" s="229">
        <f>ROUND(E110*J110,2)</f>
        <v>0</v>
      </c>
      <c r="L110" s="229">
        <v>21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0.03</v>
      </c>
      <c r="Q110" s="229">
        <f>ROUND(E110*P110,2)</f>
        <v>0.24</v>
      </c>
      <c r="R110" s="229"/>
      <c r="S110" s="229" t="s">
        <v>162</v>
      </c>
      <c r="T110" s="230" t="s">
        <v>149</v>
      </c>
      <c r="U110" s="216">
        <v>0.20100000000000001</v>
      </c>
      <c r="V110" s="216">
        <f>ROUND(E110*U110,2)</f>
        <v>1.61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176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5" t="s">
        <v>310</v>
      </c>
      <c r="D111" s="249"/>
      <c r="E111" s="250">
        <v>8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178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 x14ac:dyDescent="0.25">
      <c r="A112" s="224">
        <v>39</v>
      </c>
      <c r="B112" s="225" t="s">
        <v>311</v>
      </c>
      <c r="C112" s="242" t="s">
        <v>312</v>
      </c>
      <c r="D112" s="226" t="s">
        <v>199</v>
      </c>
      <c r="E112" s="227">
        <v>19.04</v>
      </c>
      <c r="F112" s="228"/>
      <c r="G112" s="229">
        <f>ROUND(E112*F112,2)</f>
        <v>0</v>
      </c>
      <c r="H112" s="228"/>
      <c r="I112" s="229">
        <f>ROUND(E112*H112,2)</f>
        <v>0</v>
      </c>
      <c r="J112" s="228"/>
      <c r="K112" s="229">
        <f>ROUND(E112*J112,2)</f>
        <v>0</v>
      </c>
      <c r="L112" s="229">
        <v>21</v>
      </c>
      <c r="M112" s="229">
        <f>G112*(1+L112/100)</f>
        <v>0</v>
      </c>
      <c r="N112" s="229">
        <v>0</v>
      </c>
      <c r="O112" s="229">
        <f>ROUND(E112*N112,2)</f>
        <v>0</v>
      </c>
      <c r="P112" s="229">
        <v>1E-3</v>
      </c>
      <c r="Q112" s="229">
        <f>ROUND(E112*P112,2)</f>
        <v>0.02</v>
      </c>
      <c r="R112" s="229"/>
      <c r="S112" s="229" t="s">
        <v>162</v>
      </c>
      <c r="T112" s="230" t="s">
        <v>149</v>
      </c>
      <c r="U112" s="216">
        <v>9.6000000000000002E-2</v>
      </c>
      <c r="V112" s="216">
        <f>ROUND(E112*U112,2)</f>
        <v>1.83</v>
      </c>
      <c r="W112" s="216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 t="s">
        <v>176</v>
      </c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 x14ac:dyDescent="0.25">
      <c r="A113" s="214"/>
      <c r="B113" s="215"/>
      <c r="C113" s="255" t="s">
        <v>313</v>
      </c>
      <c r="D113" s="249"/>
      <c r="E113" s="250">
        <v>19.04</v>
      </c>
      <c r="F113" s="216"/>
      <c r="G113" s="216"/>
      <c r="H113" s="216"/>
      <c r="I113" s="216"/>
      <c r="J113" s="216"/>
      <c r="K113" s="216"/>
      <c r="L113" s="216"/>
      <c r="M113" s="216"/>
      <c r="N113" s="216"/>
      <c r="O113" s="216"/>
      <c r="P113" s="216"/>
      <c r="Q113" s="216"/>
      <c r="R113" s="216"/>
      <c r="S113" s="216"/>
      <c r="T113" s="216"/>
      <c r="U113" s="216"/>
      <c r="V113" s="216"/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178</v>
      </c>
      <c r="AH113" s="207">
        <v>0</v>
      </c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24">
        <v>40</v>
      </c>
      <c r="B114" s="225" t="s">
        <v>314</v>
      </c>
      <c r="C114" s="242" t="s">
        <v>315</v>
      </c>
      <c r="D114" s="226" t="s">
        <v>174</v>
      </c>
      <c r="E114" s="227">
        <v>2.085</v>
      </c>
      <c r="F114" s="228"/>
      <c r="G114" s="229">
        <f>ROUND(E114*F114,2)</f>
        <v>0</v>
      </c>
      <c r="H114" s="228"/>
      <c r="I114" s="229">
        <f>ROUND(E114*H114,2)</f>
        <v>0</v>
      </c>
      <c r="J114" s="228"/>
      <c r="K114" s="229">
        <f>ROUND(E114*J114,2)</f>
        <v>0</v>
      </c>
      <c r="L114" s="229">
        <v>21</v>
      </c>
      <c r="M114" s="229">
        <f>G114*(1+L114/100)</f>
        <v>0</v>
      </c>
      <c r="N114" s="229">
        <v>0</v>
      </c>
      <c r="O114" s="229">
        <f>ROUND(E114*N114,2)</f>
        <v>0</v>
      </c>
      <c r="P114" s="229">
        <v>0.03</v>
      </c>
      <c r="Q114" s="229">
        <f>ROUND(E114*P114,2)</f>
        <v>0.06</v>
      </c>
      <c r="R114" s="229"/>
      <c r="S114" s="229" t="s">
        <v>162</v>
      </c>
      <c r="T114" s="230" t="s">
        <v>149</v>
      </c>
      <c r="U114" s="216">
        <v>0.20100000000000001</v>
      </c>
      <c r="V114" s="216">
        <f>ROUND(E114*U114,2)</f>
        <v>0.42</v>
      </c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176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5" t="s">
        <v>316</v>
      </c>
      <c r="D115" s="249"/>
      <c r="E115" s="250">
        <v>2.085</v>
      </c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178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0.399999999999999" outlineLevel="1" x14ac:dyDescent="0.25">
      <c r="A116" s="233">
        <v>41</v>
      </c>
      <c r="B116" s="234" t="s">
        <v>317</v>
      </c>
      <c r="C116" s="244" t="s">
        <v>318</v>
      </c>
      <c r="D116" s="235" t="s">
        <v>305</v>
      </c>
      <c r="E116" s="236">
        <v>1</v>
      </c>
      <c r="F116" s="237"/>
      <c r="G116" s="238">
        <f>ROUND(E116*F116,2)</f>
        <v>0</v>
      </c>
      <c r="H116" s="237"/>
      <c r="I116" s="238">
        <f>ROUND(E116*H116,2)</f>
        <v>0</v>
      </c>
      <c r="J116" s="237"/>
      <c r="K116" s="238">
        <f>ROUND(E116*J116,2)</f>
        <v>0</v>
      </c>
      <c r="L116" s="238">
        <v>21</v>
      </c>
      <c r="M116" s="238">
        <f>G116*(1+L116/100)</f>
        <v>0</v>
      </c>
      <c r="N116" s="238">
        <v>0</v>
      </c>
      <c r="O116" s="238">
        <f>ROUND(E116*N116,2)</f>
        <v>0</v>
      </c>
      <c r="P116" s="238">
        <v>0</v>
      </c>
      <c r="Q116" s="238">
        <f>ROUND(E116*P116,2)</f>
        <v>0</v>
      </c>
      <c r="R116" s="238"/>
      <c r="S116" s="238" t="s">
        <v>162</v>
      </c>
      <c r="T116" s="239" t="s">
        <v>149</v>
      </c>
      <c r="U116" s="216">
        <v>0</v>
      </c>
      <c r="V116" s="216">
        <f>ROUND(E116*U116,2)</f>
        <v>0</v>
      </c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319</v>
      </c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x14ac:dyDescent="0.25">
      <c r="A117" s="218" t="s">
        <v>143</v>
      </c>
      <c r="B117" s="219" t="s">
        <v>82</v>
      </c>
      <c r="C117" s="241" t="s">
        <v>83</v>
      </c>
      <c r="D117" s="220"/>
      <c r="E117" s="221"/>
      <c r="F117" s="222"/>
      <c r="G117" s="222">
        <f>SUMIF(AG118:AG122,"&lt;&gt;NOR",G118:G122)</f>
        <v>0</v>
      </c>
      <c r="H117" s="222"/>
      <c r="I117" s="222">
        <f>SUM(I118:I122)</f>
        <v>0</v>
      </c>
      <c r="J117" s="222"/>
      <c r="K117" s="222">
        <f>SUM(K118:K122)</f>
        <v>0</v>
      </c>
      <c r="L117" s="222"/>
      <c r="M117" s="222">
        <f>SUM(M118:M122)</f>
        <v>0</v>
      </c>
      <c r="N117" s="222"/>
      <c r="O117" s="222">
        <f>SUM(O118:O122)</f>
        <v>0</v>
      </c>
      <c r="P117" s="222"/>
      <c r="Q117" s="222">
        <f>SUM(Q118:Q122)</f>
        <v>0</v>
      </c>
      <c r="R117" s="222"/>
      <c r="S117" s="222"/>
      <c r="T117" s="223"/>
      <c r="U117" s="217"/>
      <c r="V117" s="217">
        <f>SUM(V118:V122)</f>
        <v>7.6</v>
      </c>
      <c r="W117" s="217"/>
      <c r="AG117" t="s">
        <v>144</v>
      </c>
    </row>
    <row r="118" spans="1:60" ht="30.6" outlineLevel="1" x14ac:dyDescent="0.25">
      <c r="A118" s="224">
        <v>42</v>
      </c>
      <c r="B118" s="225" t="s">
        <v>320</v>
      </c>
      <c r="C118" s="242" t="s">
        <v>321</v>
      </c>
      <c r="D118" s="226" t="s">
        <v>322</v>
      </c>
      <c r="E118" s="227">
        <v>2.9474800000000001</v>
      </c>
      <c r="F118" s="228"/>
      <c r="G118" s="229">
        <f>ROUND(E118*F118,2)</f>
        <v>0</v>
      </c>
      <c r="H118" s="228"/>
      <c r="I118" s="229">
        <f>ROUND(E118*H118,2)</f>
        <v>0</v>
      </c>
      <c r="J118" s="228"/>
      <c r="K118" s="229">
        <f>ROUND(E118*J118,2)</f>
        <v>0</v>
      </c>
      <c r="L118" s="229">
        <v>21</v>
      </c>
      <c r="M118" s="229">
        <f>G118*(1+L118/100)</f>
        <v>0</v>
      </c>
      <c r="N118" s="229">
        <v>0</v>
      </c>
      <c r="O118" s="229">
        <f>ROUND(E118*N118,2)</f>
        <v>0</v>
      </c>
      <c r="P118" s="229">
        <v>0</v>
      </c>
      <c r="Q118" s="229">
        <f>ROUND(E118*P118,2)</f>
        <v>0</v>
      </c>
      <c r="R118" s="229" t="s">
        <v>194</v>
      </c>
      <c r="S118" s="229" t="s">
        <v>148</v>
      </c>
      <c r="T118" s="230" t="s">
        <v>148</v>
      </c>
      <c r="U118" s="216">
        <v>2.577</v>
      </c>
      <c r="V118" s="216">
        <f>ROUND(E118*U118,2)</f>
        <v>7.6</v>
      </c>
      <c r="W118" s="216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 t="s">
        <v>323</v>
      </c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 x14ac:dyDescent="0.25">
      <c r="A119" s="214"/>
      <c r="B119" s="215"/>
      <c r="C119" s="257" t="s">
        <v>324</v>
      </c>
      <c r="D119" s="254"/>
      <c r="E119" s="254"/>
      <c r="F119" s="254"/>
      <c r="G119" s="254"/>
      <c r="H119" s="216"/>
      <c r="I119" s="216"/>
      <c r="J119" s="216"/>
      <c r="K119" s="216"/>
      <c r="L119" s="216"/>
      <c r="M119" s="216"/>
      <c r="N119" s="216"/>
      <c r="O119" s="216"/>
      <c r="P119" s="216"/>
      <c r="Q119" s="216"/>
      <c r="R119" s="216"/>
      <c r="S119" s="216"/>
      <c r="T119" s="216"/>
      <c r="U119" s="216"/>
      <c r="V119" s="216"/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190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 x14ac:dyDescent="0.25">
      <c r="A120" s="214"/>
      <c r="B120" s="215"/>
      <c r="C120" s="255" t="s">
        <v>325</v>
      </c>
      <c r="D120" s="249"/>
      <c r="E120" s="250"/>
      <c r="F120" s="216"/>
      <c r="G120" s="216"/>
      <c r="H120" s="216"/>
      <c r="I120" s="216"/>
      <c r="J120" s="216"/>
      <c r="K120" s="216"/>
      <c r="L120" s="216"/>
      <c r="M120" s="216"/>
      <c r="N120" s="216"/>
      <c r="O120" s="216"/>
      <c r="P120" s="216"/>
      <c r="Q120" s="216"/>
      <c r="R120" s="216"/>
      <c r="S120" s="216"/>
      <c r="T120" s="216"/>
      <c r="U120" s="216"/>
      <c r="V120" s="216"/>
      <c r="W120" s="216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 t="s">
        <v>178</v>
      </c>
      <c r="AH120" s="207">
        <v>0</v>
      </c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 x14ac:dyDescent="0.25">
      <c r="A121" s="214"/>
      <c r="B121" s="215"/>
      <c r="C121" s="255" t="s">
        <v>326</v>
      </c>
      <c r="D121" s="249"/>
      <c r="E121" s="250"/>
      <c r="F121" s="216"/>
      <c r="G121" s="216"/>
      <c r="H121" s="216"/>
      <c r="I121" s="216"/>
      <c r="J121" s="216"/>
      <c r="K121" s="216"/>
      <c r="L121" s="216"/>
      <c r="M121" s="216"/>
      <c r="N121" s="216"/>
      <c r="O121" s="216"/>
      <c r="P121" s="216"/>
      <c r="Q121" s="216"/>
      <c r="R121" s="216"/>
      <c r="S121" s="216"/>
      <c r="T121" s="216"/>
      <c r="U121" s="216"/>
      <c r="V121" s="216"/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178</v>
      </c>
      <c r="AH121" s="207">
        <v>0</v>
      </c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 x14ac:dyDescent="0.25">
      <c r="A122" s="214"/>
      <c r="B122" s="215"/>
      <c r="C122" s="255" t="s">
        <v>327</v>
      </c>
      <c r="D122" s="249"/>
      <c r="E122" s="250">
        <v>2.9474800000000001</v>
      </c>
      <c r="F122" s="216"/>
      <c r="G122" s="216"/>
      <c r="H122" s="216"/>
      <c r="I122" s="216"/>
      <c r="J122" s="216"/>
      <c r="K122" s="216"/>
      <c r="L122" s="216"/>
      <c r="M122" s="216"/>
      <c r="N122" s="216"/>
      <c r="O122" s="216"/>
      <c r="P122" s="216"/>
      <c r="Q122" s="216"/>
      <c r="R122" s="216"/>
      <c r="S122" s="216"/>
      <c r="T122" s="216"/>
      <c r="U122" s="216"/>
      <c r="V122" s="216"/>
      <c r="W122" s="216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 t="s">
        <v>178</v>
      </c>
      <c r="AH122" s="207">
        <v>0</v>
      </c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x14ac:dyDescent="0.25">
      <c r="A123" s="218" t="s">
        <v>143</v>
      </c>
      <c r="B123" s="219" t="s">
        <v>84</v>
      </c>
      <c r="C123" s="241" t="s">
        <v>85</v>
      </c>
      <c r="D123" s="220"/>
      <c r="E123" s="221"/>
      <c r="F123" s="222"/>
      <c r="G123" s="222">
        <f>SUMIF(AG124:AG124,"&lt;&gt;NOR",G124:G124)</f>
        <v>0</v>
      </c>
      <c r="H123" s="222"/>
      <c r="I123" s="222">
        <f>SUM(I124:I124)</f>
        <v>0</v>
      </c>
      <c r="J123" s="222"/>
      <c r="K123" s="222">
        <f>SUM(K124:K124)</f>
        <v>0</v>
      </c>
      <c r="L123" s="222"/>
      <c r="M123" s="222">
        <f>SUM(M124:M124)</f>
        <v>0</v>
      </c>
      <c r="N123" s="222"/>
      <c r="O123" s="222">
        <f>SUM(O124:O124)</f>
        <v>0</v>
      </c>
      <c r="P123" s="222"/>
      <c r="Q123" s="222">
        <f>SUM(Q124:Q124)</f>
        <v>0</v>
      </c>
      <c r="R123" s="222"/>
      <c r="S123" s="222"/>
      <c r="T123" s="223"/>
      <c r="U123" s="217"/>
      <c r="V123" s="217">
        <f>SUM(V124:V124)</f>
        <v>0</v>
      </c>
      <c r="W123" s="217"/>
      <c r="AG123" t="s">
        <v>144</v>
      </c>
    </row>
    <row r="124" spans="1:60" outlineLevel="1" x14ac:dyDescent="0.25">
      <c r="A124" s="233">
        <v>43</v>
      </c>
      <c r="B124" s="234" t="s">
        <v>84</v>
      </c>
      <c r="C124" s="244" t="s">
        <v>328</v>
      </c>
      <c r="D124" s="235" t="s">
        <v>305</v>
      </c>
      <c r="E124" s="236">
        <v>1</v>
      </c>
      <c r="F124" s="237"/>
      <c r="G124" s="238">
        <f>ROUND(E124*F124,2)</f>
        <v>0</v>
      </c>
      <c r="H124" s="237"/>
      <c r="I124" s="238">
        <f>ROUND(E124*H124,2)</f>
        <v>0</v>
      </c>
      <c r="J124" s="237"/>
      <c r="K124" s="238">
        <f>ROUND(E124*J124,2)</f>
        <v>0</v>
      </c>
      <c r="L124" s="238">
        <v>21</v>
      </c>
      <c r="M124" s="238">
        <f>G124*(1+L124/100)</f>
        <v>0</v>
      </c>
      <c r="N124" s="238">
        <v>0</v>
      </c>
      <c r="O124" s="238">
        <f>ROUND(E124*N124,2)</f>
        <v>0</v>
      </c>
      <c r="P124" s="238">
        <v>0</v>
      </c>
      <c r="Q124" s="238">
        <f>ROUND(E124*P124,2)</f>
        <v>0</v>
      </c>
      <c r="R124" s="238"/>
      <c r="S124" s="238" t="s">
        <v>162</v>
      </c>
      <c r="T124" s="239" t="s">
        <v>149</v>
      </c>
      <c r="U124" s="216">
        <v>0</v>
      </c>
      <c r="V124" s="216">
        <f>ROUND(E124*U124,2)</f>
        <v>0</v>
      </c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176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x14ac:dyDescent="0.25">
      <c r="A125" s="218" t="s">
        <v>143</v>
      </c>
      <c r="B125" s="219" t="s">
        <v>86</v>
      </c>
      <c r="C125" s="241" t="s">
        <v>87</v>
      </c>
      <c r="D125" s="220"/>
      <c r="E125" s="221"/>
      <c r="F125" s="222"/>
      <c r="G125" s="222">
        <f>SUMIF(AG126:AG126,"&lt;&gt;NOR",G126:G126)</f>
        <v>0</v>
      </c>
      <c r="H125" s="222"/>
      <c r="I125" s="222">
        <f>SUM(I126:I126)</f>
        <v>0</v>
      </c>
      <c r="J125" s="222"/>
      <c r="K125" s="222">
        <f>SUM(K126:K126)</f>
        <v>0</v>
      </c>
      <c r="L125" s="222"/>
      <c r="M125" s="222">
        <f>SUM(M126:M126)</f>
        <v>0</v>
      </c>
      <c r="N125" s="222"/>
      <c r="O125" s="222">
        <f>SUM(O126:O126)</f>
        <v>0</v>
      </c>
      <c r="P125" s="222"/>
      <c r="Q125" s="222">
        <f>SUM(Q126:Q126)</f>
        <v>0</v>
      </c>
      <c r="R125" s="222"/>
      <c r="S125" s="222"/>
      <c r="T125" s="223"/>
      <c r="U125" s="217"/>
      <c r="V125" s="217">
        <f>SUM(V126:V126)</f>
        <v>0</v>
      </c>
      <c r="W125" s="217"/>
      <c r="AG125" t="s">
        <v>144</v>
      </c>
    </row>
    <row r="126" spans="1:60" outlineLevel="1" x14ac:dyDescent="0.25">
      <c r="A126" s="233">
        <v>44</v>
      </c>
      <c r="B126" s="234" t="s">
        <v>86</v>
      </c>
      <c r="C126" s="244" t="s">
        <v>329</v>
      </c>
      <c r="D126" s="235" t="s">
        <v>305</v>
      </c>
      <c r="E126" s="236">
        <v>1</v>
      </c>
      <c r="F126" s="237"/>
      <c r="G126" s="238">
        <f>ROUND(E126*F126,2)</f>
        <v>0</v>
      </c>
      <c r="H126" s="237"/>
      <c r="I126" s="238">
        <f>ROUND(E126*H126,2)</f>
        <v>0</v>
      </c>
      <c r="J126" s="237"/>
      <c r="K126" s="238">
        <f>ROUND(E126*J126,2)</f>
        <v>0</v>
      </c>
      <c r="L126" s="238">
        <v>21</v>
      </c>
      <c r="M126" s="238">
        <f>G126*(1+L126/100)</f>
        <v>0</v>
      </c>
      <c r="N126" s="238">
        <v>0</v>
      </c>
      <c r="O126" s="238">
        <f>ROUND(E126*N126,2)</f>
        <v>0</v>
      </c>
      <c r="P126" s="238">
        <v>0</v>
      </c>
      <c r="Q126" s="238">
        <f>ROUND(E126*P126,2)</f>
        <v>0</v>
      </c>
      <c r="R126" s="238"/>
      <c r="S126" s="238" t="s">
        <v>162</v>
      </c>
      <c r="T126" s="239" t="s">
        <v>149</v>
      </c>
      <c r="U126" s="216">
        <v>0</v>
      </c>
      <c r="V126" s="216">
        <f>ROUND(E126*U126,2)</f>
        <v>0</v>
      </c>
      <c r="W126" s="216"/>
      <c r="X126" s="207"/>
      <c r="Y126" s="207"/>
      <c r="Z126" s="207"/>
      <c r="AA126" s="207"/>
      <c r="AB126" s="207"/>
      <c r="AC126" s="207"/>
      <c r="AD126" s="207"/>
      <c r="AE126" s="207"/>
      <c r="AF126" s="207"/>
      <c r="AG126" s="207" t="s">
        <v>176</v>
      </c>
      <c r="AH126" s="207"/>
      <c r="AI126" s="207"/>
      <c r="AJ126" s="207"/>
      <c r="AK126" s="207"/>
      <c r="AL126" s="207"/>
      <c r="AM126" s="207"/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x14ac:dyDescent="0.25">
      <c r="A127" s="218" t="s">
        <v>143</v>
      </c>
      <c r="B127" s="219" t="s">
        <v>88</v>
      </c>
      <c r="C127" s="241" t="s">
        <v>89</v>
      </c>
      <c r="D127" s="220"/>
      <c r="E127" s="221"/>
      <c r="F127" s="222"/>
      <c r="G127" s="222">
        <f>SUMIF(AG128:AG130,"&lt;&gt;NOR",G128:G130)</f>
        <v>0</v>
      </c>
      <c r="H127" s="222"/>
      <c r="I127" s="222">
        <f>SUM(I128:I130)</f>
        <v>0</v>
      </c>
      <c r="J127" s="222"/>
      <c r="K127" s="222">
        <f>SUM(K128:K130)</f>
        <v>0</v>
      </c>
      <c r="L127" s="222"/>
      <c r="M127" s="222">
        <f>SUM(M128:M130)</f>
        <v>0</v>
      </c>
      <c r="N127" s="222"/>
      <c r="O127" s="222">
        <f>SUM(O128:O130)</f>
        <v>0</v>
      </c>
      <c r="P127" s="222"/>
      <c r="Q127" s="222">
        <f>SUM(Q128:Q130)</f>
        <v>0</v>
      </c>
      <c r="R127" s="222"/>
      <c r="S127" s="222"/>
      <c r="T127" s="223"/>
      <c r="U127" s="217"/>
      <c r="V127" s="217">
        <f>SUM(V128:V130)</f>
        <v>0</v>
      </c>
      <c r="W127" s="217"/>
      <c r="AG127" t="s">
        <v>144</v>
      </c>
    </row>
    <row r="128" spans="1:60" ht="20.399999999999999" outlineLevel="1" x14ac:dyDescent="0.25">
      <c r="A128" s="224">
        <v>45</v>
      </c>
      <c r="B128" s="225" t="s">
        <v>330</v>
      </c>
      <c r="C128" s="242" t="s">
        <v>331</v>
      </c>
      <c r="D128" s="226"/>
      <c r="E128" s="227">
        <v>0</v>
      </c>
      <c r="F128" s="228"/>
      <c r="G128" s="229">
        <f>ROUND(E128*F128,2)</f>
        <v>0</v>
      </c>
      <c r="H128" s="228"/>
      <c r="I128" s="229">
        <f>ROUND(E128*H128,2)</f>
        <v>0</v>
      </c>
      <c r="J128" s="228"/>
      <c r="K128" s="229">
        <f>ROUND(E128*J128,2)</f>
        <v>0</v>
      </c>
      <c r="L128" s="229">
        <v>21</v>
      </c>
      <c r="M128" s="229">
        <f>G128*(1+L128/100)</f>
        <v>0</v>
      </c>
      <c r="N128" s="229">
        <v>0</v>
      </c>
      <c r="O128" s="229">
        <f>ROUND(E128*N128,2)</f>
        <v>0</v>
      </c>
      <c r="P128" s="229">
        <v>0</v>
      </c>
      <c r="Q128" s="229">
        <f>ROUND(E128*P128,2)</f>
        <v>0</v>
      </c>
      <c r="R128" s="229"/>
      <c r="S128" s="229" t="s">
        <v>162</v>
      </c>
      <c r="T128" s="230" t="s">
        <v>149</v>
      </c>
      <c r="U128" s="216">
        <v>0</v>
      </c>
      <c r="V128" s="216">
        <f>ROUND(E128*U128,2)</f>
        <v>0</v>
      </c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332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14"/>
      <c r="B129" s="215"/>
      <c r="C129" s="243" t="s">
        <v>333</v>
      </c>
      <c r="D129" s="231"/>
      <c r="E129" s="231"/>
      <c r="F129" s="231"/>
      <c r="G129" s="231"/>
      <c r="H129" s="216"/>
      <c r="I129" s="216"/>
      <c r="J129" s="216"/>
      <c r="K129" s="216"/>
      <c r="L129" s="216"/>
      <c r="M129" s="216"/>
      <c r="N129" s="216"/>
      <c r="O129" s="216"/>
      <c r="P129" s="216"/>
      <c r="Q129" s="216"/>
      <c r="R129" s="216"/>
      <c r="S129" s="216"/>
      <c r="T129" s="216"/>
      <c r="U129" s="216"/>
      <c r="V129" s="216"/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152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33">
        <v>46</v>
      </c>
      <c r="B130" s="234" t="s">
        <v>334</v>
      </c>
      <c r="C130" s="244" t="s">
        <v>335</v>
      </c>
      <c r="D130" s="235" t="s">
        <v>241</v>
      </c>
      <c r="E130" s="236">
        <v>1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162</v>
      </c>
      <c r="T130" s="239" t="s">
        <v>149</v>
      </c>
      <c r="U130" s="216">
        <v>0</v>
      </c>
      <c r="V130" s="216">
        <f>ROUND(E130*U130,2)</f>
        <v>0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332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x14ac:dyDescent="0.25">
      <c r="A131" s="218" t="s">
        <v>143</v>
      </c>
      <c r="B131" s="219" t="s">
        <v>90</v>
      </c>
      <c r="C131" s="241" t="s">
        <v>91</v>
      </c>
      <c r="D131" s="220"/>
      <c r="E131" s="221"/>
      <c r="F131" s="222"/>
      <c r="G131" s="222">
        <f>SUMIF(AG132:AG136,"&lt;&gt;NOR",G132:G136)</f>
        <v>0</v>
      </c>
      <c r="H131" s="222"/>
      <c r="I131" s="222">
        <f>SUM(I132:I136)</f>
        <v>0</v>
      </c>
      <c r="J131" s="222"/>
      <c r="K131" s="222">
        <f>SUM(K132:K136)</f>
        <v>0</v>
      </c>
      <c r="L131" s="222"/>
      <c r="M131" s="222">
        <f>SUM(M132:M136)</f>
        <v>0</v>
      </c>
      <c r="N131" s="222"/>
      <c r="O131" s="222">
        <f>SUM(O132:O136)</f>
        <v>0</v>
      </c>
      <c r="P131" s="222"/>
      <c r="Q131" s="222">
        <f>SUM(Q132:Q136)</f>
        <v>0</v>
      </c>
      <c r="R131" s="222"/>
      <c r="S131" s="222"/>
      <c r="T131" s="223"/>
      <c r="U131" s="217"/>
      <c r="V131" s="217">
        <f>SUM(V132:V136)</f>
        <v>0</v>
      </c>
      <c r="W131" s="217"/>
      <c r="AG131" t="s">
        <v>144</v>
      </c>
    </row>
    <row r="132" spans="1:60" ht="20.399999999999999" outlineLevel="1" x14ac:dyDescent="0.25">
      <c r="A132" s="224">
        <v>47</v>
      </c>
      <c r="B132" s="225" t="s">
        <v>330</v>
      </c>
      <c r="C132" s="242" t="s">
        <v>331</v>
      </c>
      <c r="D132" s="226"/>
      <c r="E132" s="227">
        <v>0</v>
      </c>
      <c r="F132" s="228"/>
      <c r="G132" s="229">
        <f>ROUND(E132*F132,2)</f>
        <v>0</v>
      </c>
      <c r="H132" s="228"/>
      <c r="I132" s="229">
        <f>ROUND(E132*H132,2)</f>
        <v>0</v>
      </c>
      <c r="J132" s="228"/>
      <c r="K132" s="229">
        <f>ROUND(E132*J132,2)</f>
        <v>0</v>
      </c>
      <c r="L132" s="229">
        <v>21</v>
      </c>
      <c r="M132" s="229">
        <f>G132*(1+L132/100)</f>
        <v>0</v>
      </c>
      <c r="N132" s="229">
        <v>0</v>
      </c>
      <c r="O132" s="229">
        <f>ROUND(E132*N132,2)</f>
        <v>0</v>
      </c>
      <c r="P132" s="229">
        <v>0</v>
      </c>
      <c r="Q132" s="229">
        <f>ROUND(E132*P132,2)</f>
        <v>0</v>
      </c>
      <c r="R132" s="229"/>
      <c r="S132" s="229" t="s">
        <v>162</v>
      </c>
      <c r="T132" s="230" t="s">
        <v>149</v>
      </c>
      <c r="U132" s="216">
        <v>0</v>
      </c>
      <c r="V132" s="216">
        <f>ROUND(E132*U132,2)</f>
        <v>0</v>
      </c>
      <c r="W132" s="216"/>
      <c r="X132" s="207"/>
      <c r="Y132" s="207"/>
      <c r="Z132" s="207"/>
      <c r="AA132" s="207"/>
      <c r="AB132" s="207"/>
      <c r="AC132" s="207"/>
      <c r="AD132" s="207"/>
      <c r="AE132" s="207"/>
      <c r="AF132" s="207"/>
      <c r="AG132" s="207" t="s">
        <v>332</v>
      </c>
      <c r="AH132" s="207"/>
      <c r="AI132" s="207"/>
      <c r="AJ132" s="207"/>
      <c r="AK132" s="207"/>
      <c r="AL132" s="207"/>
      <c r="AM132" s="207"/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outlineLevel="1" x14ac:dyDescent="0.25">
      <c r="A133" s="214"/>
      <c r="B133" s="215"/>
      <c r="C133" s="243" t="s">
        <v>333</v>
      </c>
      <c r="D133" s="231"/>
      <c r="E133" s="231"/>
      <c r="F133" s="231"/>
      <c r="G133" s="231"/>
      <c r="H133" s="216"/>
      <c r="I133" s="216"/>
      <c r="J133" s="216"/>
      <c r="K133" s="216"/>
      <c r="L133" s="216"/>
      <c r="M133" s="216"/>
      <c r="N133" s="216"/>
      <c r="O133" s="216"/>
      <c r="P133" s="216"/>
      <c r="Q133" s="216"/>
      <c r="R133" s="216"/>
      <c r="S133" s="216"/>
      <c r="T133" s="216"/>
      <c r="U133" s="216"/>
      <c r="V133" s="216"/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152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33">
        <v>48</v>
      </c>
      <c r="B134" s="234" t="s">
        <v>336</v>
      </c>
      <c r="C134" s="244" t="s">
        <v>337</v>
      </c>
      <c r="D134" s="235" t="s">
        <v>174</v>
      </c>
      <c r="E134" s="236">
        <v>24.3</v>
      </c>
      <c r="F134" s="237"/>
      <c r="G134" s="238">
        <f>ROUND(E134*F134,2)</f>
        <v>0</v>
      </c>
      <c r="H134" s="237"/>
      <c r="I134" s="238">
        <f>ROUND(E134*H134,2)</f>
        <v>0</v>
      </c>
      <c r="J134" s="237"/>
      <c r="K134" s="238">
        <f>ROUND(E134*J134,2)</f>
        <v>0</v>
      </c>
      <c r="L134" s="238">
        <v>21</v>
      </c>
      <c r="M134" s="238">
        <f>G134*(1+L134/100)</f>
        <v>0</v>
      </c>
      <c r="N134" s="238">
        <v>0</v>
      </c>
      <c r="O134" s="238">
        <f>ROUND(E134*N134,2)</f>
        <v>0</v>
      </c>
      <c r="P134" s="238">
        <v>0</v>
      </c>
      <c r="Q134" s="238">
        <f>ROUND(E134*P134,2)</f>
        <v>0</v>
      </c>
      <c r="R134" s="238"/>
      <c r="S134" s="238" t="s">
        <v>162</v>
      </c>
      <c r="T134" s="239" t="s">
        <v>149</v>
      </c>
      <c r="U134" s="216">
        <v>0</v>
      </c>
      <c r="V134" s="216">
        <f>ROUND(E134*U134,2)</f>
        <v>0</v>
      </c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332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33">
        <v>49</v>
      </c>
      <c r="B135" s="234" t="s">
        <v>338</v>
      </c>
      <c r="C135" s="244" t="s">
        <v>339</v>
      </c>
      <c r="D135" s="235" t="s">
        <v>174</v>
      </c>
      <c r="E135" s="236">
        <v>37.6</v>
      </c>
      <c r="F135" s="237"/>
      <c r="G135" s="238">
        <f>ROUND(E135*F135,2)</f>
        <v>0</v>
      </c>
      <c r="H135" s="237"/>
      <c r="I135" s="238">
        <f>ROUND(E135*H135,2)</f>
        <v>0</v>
      </c>
      <c r="J135" s="237"/>
      <c r="K135" s="238">
        <f>ROUND(E135*J135,2)</f>
        <v>0</v>
      </c>
      <c r="L135" s="238">
        <v>21</v>
      </c>
      <c r="M135" s="238">
        <f>G135*(1+L135/100)</f>
        <v>0</v>
      </c>
      <c r="N135" s="238">
        <v>0</v>
      </c>
      <c r="O135" s="238">
        <f>ROUND(E135*N135,2)</f>
        <v>0</v>
      </c>
      <c r="P135" s="238">
        <v>0</v>
      </c>
      <c r="Q135" s="238">
        <f>ROUND(E135*P135,2)</f>
        <v>0</v>
      </c>
      <c r="R135" s="238"/>
      <c r="S135" s="238" t="s">
        <v>162</v>
      </c>
      <c r="T135" s="239" t="s">
        <v>149</v>
      </c>
      <c r="U135" s="216">
        <v>0</v>
      </c>
      <c r="V135" s="216">
        <f>ROUND(E135*U135,2)</f>
        <v>0</v>
      </c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332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33">
        <v>50</v>
      </c>
      <c r="B136" s="234" t="s">
        <v>340</v>
      </c>
      <c r="C136" s="244" t="s">
        <v>341</v>
      </c>
      <c r="D136" s="235" t="s">
        <v>174</v>
      </c>
      <c r="E136" s="236">
        <v>8</v>
      </c>
      <c r="F136" s="237"/>
      <c r="G136" s="238">
        <f>ROUND(E136*F136,2)</f>
        <v>0</v>
      </c>
      <c r="H136" s="237"/>
      <c r="I136" s="238">
        <f>ROUND(E136*H136,2)</f>
        <v>0</v>
      </c>
      <c r="J136" s="237"/>
      <c r="K136" s="238">
        <f>ROUND(E136*J136,2)</f>
        <v>0</v>
      </c>
      <c r="L136" s="238">
        <v>21</v>
      </c>
      <c r="M136" s="238">
        <f>G136*(1+L136/100)</f>
        <v>0</v>
      </c>
      <c r="N136" s="238">
        <v>0</v>
      </c>
      <c r="O136" s="238">
        <f>ROUND(E136*N136,2)</f>
        <v>0</v>
      </c>
      <c r="P136" s="238">
        <v>0</v>
      </c>
      <c r="Q136" s="238">
        <f>ROUND(E136*P136,2)</f>
        <v>0</v>
      </c>
      <c r="R136" s="238"/>
      <c r="S136" s="238" t="s">
        <v>162</v>
      </c>
      <c r="T136" s="239" t="s">
        <v>149</v>
      </c>
      <c r="U136" s="216">
        <v>0</v>
      </c>
      <c r="V136" s="216">
        <f>ROUND(E136*U136,2)</f>
        <v>0</v>
      </c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332</v>
      </c>
      <c r="AH136" s="207"/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x14ac:dyDescent="0.25">
      <c r="A137" s="218" t="s">
        <v>143</v>
      </c>
      <c r="B137" s="219" t="s">
        <v>92</v>
      </c>
      <c r="C137" s="241" t="s">
        <v>93</v>
      </c>
      <c r="D137" s="220"/>
      <c r="E137" s="221"/>
      <c r="F137" s="222"/>
      <c r="G137" s="222">
        <f>SUMIF(AG138:AG153,"&lt;&gt;NOR",G138:G153)</f>
        <v>0</v>
      </c>
      <c r="H137" s="222"/>
      <c r="I137" s="222">
        <f>SUM(I138:I153)</f>
        <v>0</v>
      </c>
      <c r="J137" s="222"/>
      <c r="K137" s="222">
        <f>SUM(K138:K153)</f>
        <v>0</v>
      </c>
      <c r="L137" s="222"/>
      <c r="M137" s="222">
        <f>SUM(M138:M153)</f>
        <v>0</v>
      </c>
      <c r="N137" s="222"/>
      <c r="O137" s="222">
        <f>SUM(O138:O153)</f>
        <v>0.29000000000000004</v>
      </c>
      <c r="P137" s="222"/>
      <c r="Q137" s="222">
        <f>SUM(Q138:Q153)</f>
        <v>0</v>
      </c>
      <c r="R137" s="222"/>
      <c r="S137" s="222"/>
      <c r="T137" s="223"/>
      <c r="U137" s="217"/>
      <c r="V137" s="217">
        <f>SUM(V138:V153)</f>
        <v>28.52</v>
      </c>
      <c r="W137" s="217"/>
      <c r="AG137" t="s">
        <v>144</v>
      </c>
    </row>
    <row r="138" spans="1:60" outlineLevel="1" x14ac:dyDescent="0.25">
      <c r="A138" s="233">
        <v>51</v>
      </c>
      <c r="B138" s="234" t="s">
        <v>342</v>
      </c>
      <c r="C138" s="244" t="s">
        <v>343</v>
      </c>
      <c r="D138" s="235" t="s">
        <v>199</v>
      </c>
      <c r="E138" s="236">
        <v>0.8</v>
      </c>
      <c r="F138" s="237"/>
      <c r="G138" s="238">
        <f>ROUND(E138*F138,2)</f>
        <v>0</v>
      </c>
      <c r="H138" s="237"/>
      <c r="I138" s="238">
        <f>ROUND(E138*H138,2)</f>
        <v>0</v>
      </c>
      <c r="J138" s="237"/>
      <c r="K138" s="238">
        <f>ROUND(E138*J138,2)</f>
        <v>0</v>
      </c>
      <c r="L138" s="238">
        <v>21</v>
      </c>
      <c r="M138" s="238">
        <f>G138*(1+L138/100)</f>
        <v>0</v>
      </c>
      <c r="N138" s="238">
        <v>0</v>
      </c>
      <c r="O138" s="238">
        <f>ROUND(E138*N138,2)</f>
        <v>0</v>
      </c>
      <c r="P138" s="238">
        <v>0</v>
      </c>
      <c r="Q138" s="238">
        <f>ROUND(E138*P138,2)</f>
        <v>0</v>
      </c>
      <c r="R138" s="238" t="s">
        <v>259</v>
      </c>
      <c r="S138" s="238" t="s">
        <v>148</v>
      </c>
      <c r="T138" s="239" t="s">
        <v>148</v>
      </c>
      <c r="U138" s="216">
        <v>0.15</v>
      </c>
      <c r="V138" s="216">
        <f>ROUND(E138*U138,2)</f>
        <v>0.12</v>
      </c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176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24">
        <v>52</v>
      </c>
      <c r="B139" s="225" t="s">
        <v>344</v>
      </c>
      <c r="C139" s="242" t="s">
        <v>345</v>
      </c>
      <c r="D139" s="226" t="s">
        <v>199</v>
      </c>
      <c r="E139" s="227">
        <v>28.27</v>
      </c>
      <c r="F139" s="228"/>
      <c r="G139" s="229">
        <f>ROUND(E139*F139,2)</f>
        <v>0</v>
      </c>
      <c r="H139" s="228"/>
      <c r="I139" s="229">
        <f>ROUND(E139*H139,2)</f>
        <v>0</v>
      </c>
      <c r="J139" s="228"/>
      <c r="K139" s="229">
        <f>ROUND(E139*J139,2)</f>
        <v>0</v>
      </c>
      <c r="L139" s="229">
        <v>21</v>
      </c>
      <c r="M139" s="229">
        <f>G139*(1+L139/100)</f>
        <v>0</v>
      </c>
      <c r="N139" s="229">
        <v>1.9000000000000001E-4</v>
      </c>
      <c r="O139" s="229">
        <f>ROUND(E139*N139,2)</f>
        <v>0.01</v>
      </c>
      <c r="P139" s="229">
        <v>0</v>
      </c>
      <c r="Q139" s="229">
        <f>ROUND(E139*P139,2)</f>
        <v>0</v>
      </c>
      <c r="R139" s="229" t="s">
        <v>292</v>
      </c>
      <c r="S139" s="229" t="s">
        <v>148</v>
      </c>
      <c r="T139" s="230" t="s">
        <v>148</v>
      </c>
      <c r="U139" s="216">
        <v>0.18</v>
      </c>
      <c r="V139" s="216">
        <f>ROUND(E139*U139,2)</f>
        <v>5.09</v>
      </c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176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14"/>
      <c r="B140" s="215"/>
      <c r="C140" s="243" t="s">
        <v>346</v>
      </c>
      <c r="D140" s="231"/>
      <c r="E140" s="231"/>
      <c r="F140" s="231"/>
      <c r="G140" s="231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152</v>
      </c>
      <c r="AH140" s="207"/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14"/>
      <c r="B141" s="215"/>
      <c r="C141" s="255" t="s">
        <v>347</v>
      </c>
      <c r="D141" s="249"/>
      <c r="E141" s="250">
        <v>28.27</v>
      </c>
      <c r="F141" s="216"/>
      <c r="G141" s="216"/>
      <c r="H141" s="216"/>
      <c r="I141" s="216"/>
      <c r="J141" s="216"/>
      <c r="K141" s="216"/>
      <c r="L141" s="216"/>
      <c r="M141" s="216"/>
      <c r="N141" s="216"/>
      <c r="O141" s="216"/>
      <c r="P141" s="216"/>
      <c r="Q141" s="216"/>
      <c r="R141" s="216"/>
      <c r="S141" s="216"/>
      <c r="T141" s="216"/>
      <c r="U141" s="216"/>
      <c r="V141" s="216"/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178</v>
      </c>
      <c r="AH141" s="207">
        <v>0</v>
      </c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ht="20.399999999999999" outlineLevel="1" x14ac:dyDescent="0.25">
      <c r="A142" s="224">
        <v>53</v>
      </c>
      <c r="B142" s="225" t="s">
        <v>348</v>
      </c>
      <c r="C142" s="242" t="s">
        <v>349</v>
      </c>
      <c r="D142" s="226" t="s">
        <v>174</v>
      </c>
      <c r="E142" s="227">
        <v>52.25</v>
      </c>
      <c r="F142" s="228"/>
      <c r="G142" s="229">
        <f>ROUND(E142*F142,2)</f>
        <v>0</v>
      </c>
      <c r="H142" s="228"/>
      <c r="I142" s="229">
        <f>ROUND(E142*H142,2)</f>
        <v>0</v>
      </c>
      <c r="J142" s="228"/>
      <c r="K142" s="229">
        <f>ROUND(E142*J142,2)</f>
        <v>0</v>
      </c>
      <c r="L142" s="229">
        <v>21</v>
      </c>
      <c r="M142" s="229">
        <f>G142*(1+L142/100)</f>
        <v>0</v>
      </c>
      <c r="N142" s="229">
        <v>3.5E-4</v>
      </c>
      <c r="O142" s="229">
        <f>ROUND(E142*N142,2)</f>
        <v>0.02</v>
      </c>
      <c r="P142" s="229">
        <v>0</v>
      </c>
      <c r="Q142" s="229">
        <f>ROUND(E142*P142,2)</f>
        <v>0</v>
      </c>
      <c r="R142" s="229" t="s">
        <v>292</v>
      </c>
      <c r="S142" s="229" t="s">
        <v>148</v>
      </c>
      <c r="T142" s="230" t="s">
        <v>148</v>
      </c>
      <c r="U142" s="216">
        <v>0.44</v>
      </c>
      <c r="V142" s="216">
        <f>ROUND(E142*U142,2)</f>
        <v>22.99</v>
      </c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176</v>
      </c>
      <c r="AH142" s="207"/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7" t="s">
        <v>350</v>
      </c>
      <c r="D143" s="254"/>
      <c r="E143" s="254"/>
      <c r="F143" s="254"/>
      <c r="G143" s="254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190</v>
      </c>
      <c r="AH143" s="207"/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24">
        <v>54</v>
      </c>
      <c r="B144" s="225" t="s">
        <v>351</v>
      </c>
      <c r="C144" s="242" t="s">
        <v>352</v>
      </c>
      <c r="D144" s="226" t="s">
        <v>199</v>
      </c>
      <c r="E144" s="227">
        <v>0.88</v>
      </c>
      <c r="F144" s="228"/>
      <c r="G144" s="229">
        <f>ROUND(E144*F144,2)</f>
        <v>0</v>
      </c>
      <c r="H144" s="228"/>
      <c r="I144" s="229">
        <f>ROUND(E144*H144,2)</f>
        <v>0</v>
      </c>
      <c r="J144" s="228"/>
      <c r="K144" s="229">
        <f>ROUND(E144*J144,2)</f>
        <v>0</v>
      </c>
      <c r="L144" s="229">
        <v>21</v>
      </c>
      <c r="M144" s="229">
        <f>G144*(1+L144/100)</f>
        <v>0</v>
      </c>
      <c r="N144" s="229">
        <v>8.3000000000000001E-4</v>
      </c>
      <c r="O144" s="229">
        <f>ROUND(E144*N144,2)</f>
        <v>0</v>
      </c>
      <c r="P144" s="229">
        <v>0</v>
      </c>
      <c r="Q144" s="229">
        <f>ROUND(E144*P144,2)</f>
        <v>0</v>
      </c>
      <c r="R144" s="229"/>
      <c r="S144" s="229" t="s">
        <v>162</v>
      </c>
      <c r="T144" s="230" t="s">
        <v>149</v>
      </c>
      <c r="U144" s="216">
        <v>0</v>
      </c>
      <c r="V144" s="216">
        <f>ROUND(E144*U144,2)</f>
        <v>0</v>
      </c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246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14"/>
      <c r="B145" s="215"/>
      <c r="C145" s="255" t="s">
        <v>353</v>
      </c>
      <c r="D145" s="249"/>
      <c r="E145" s="250">
        <v>0.88</v>
      </c>
      <c r="F145" s="216"/>
      <c r="G145" s="216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178</v>
      </c>
      <c r="AH145" s="207">
        <v>0</v>
      </c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24">
        <v>55</v>
      </c>
      <c r="B146" s="225" t="s">
        <v>354</v>
      </c>
      <c r="C146" s="242" t="s">
        <v>355</v>
      </c>
      <c r="D146" s="226" t="s">
        <v>174</v>
      </c>
      <c r="E146" s="227">
        <v>56.417349999999999</v>
      </c>
      <c r="F146" s="228"/>
      <c r="G146" s="229">
        <f>ROUND(E146*F146,2)</f>
        <v>0</v>
      </c>
      <c r="H146" s="228"/>
      <c r="I146" s="229">
        <f>ROUND(E146*H146,2)</f>
        <v>0</v>
      </c>
      <c r="J146" s="228"/>
      <c r="K146" s="229">
        <f>ROUND(E146*J146,2)</f>
        <v>0</v>
      </c>
      <c r="L146" s="229">
        <v>21</v>
      </c>
      <c r="M146" s="229">
        <f>G146*(1+L146/100)</f>
        <v>0</v>
      </c>
      <c r="N146" s="229">
        <v>4.5999999999999999E-3</v>
      </c>
      <c r="O146" s="229">
        <f>ROUND(E146*N146,2)</f>
        <v>0.26</v>
      </c>
      <c r="P146" s="229">
        <v>0</v>
      </c>
      <c r="Q146" s="229">
        <f>ROUND(E146*P146,2)</f>
        <v>0</v>
      </c>
      <c r="R146" s="229"/>
      <c r="S146" s="229" t="s">
        <v>162</v>
      </c>
      <c r="T146" s="230" t="s">
        <v>149</v>
      </c>
      <c r="U146" s="216">
        <v>0</v>
      </c>
      <c r="V146" s="216">
        <f>ROUND(E146*U146,2)</f>
        <v>0</v>
      </c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246</v>
      </c>
      <c r="AH146" s="207"/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14"/>
      <c r="B147" s="215"/>
      <c r="C147" s="255" t="s">
        <v>356</v>
      </c>
      <c r="D147" s="249"/>
      <c r="E147" s="250">
        <v>54.862499999999997</v>
      </c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178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14"/>
      <c r="B148" s="215"/>
      <c r="C148" s="255" t="s">
        <v>357</v>
      </c>
      <c r="D148" s="249"/>
      <c r="E148" s="250">
        <v>1.5548500000000001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178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outlineLevel="1" x14ac:dyDescent="0.25">
      <c r="A149" s="224">
        <v>56</v>
      </c>
      <c r="B149" s="225" t="s">
        <v>358</v>
      </c>
      <c r="C149" s="242" t="s">
        <v>359</v>
      </c>
      <c r="D149" s="226" t="s">
        <v>322</v>
      </c>
      <c r="E149" s="227">
        <v>0.28391</v>
      </c>
      <c r="F149" s="228"/>
      <c r="G149" s="229">
        <f>ROUND(E149*F149,2)</f>
        <v>0</v>
      </c>
      <c r="H149" s="228"/>
      <c r="I149" s="229">
        <f>ROUND(E149*H149,2)</f>
        <v>0</v>
      </c>
      <c r="J149" s="228"/>
      <c r="K149" s="229">
        <f>ROUND(E149*J149,2)</f>
        <v>0</v>
      </c>
      <c r="L149" s="229">
        <v>21</v>
      </c>
      <c r="M149" s="229">
        <f>G149*(1+L149/100)</f>
        <v>0</v>
      </c>
      <c r="N149" s="229">
        <v>0</v>
      </c>
      <c r="O149" s="229">
        <f>ROUND(E149*N149,2)</f>
        <v>0</v>
      </c>
      <c r="P149" s="229">
        <v>0</v>
      </c>
      <c r="Q149" s="229">
        <f>ROUND(E149*P149,2)</f>
        <v>0</v>
      </c>
      <c r="R149" s="229" t="s">
        <v>292</v>
      </c>
      <c r="S149" s="229" t="s">
        <v>148</v>
      </c>
      <c r="T149" s="230" t="s">
        <v>148</v>
      </c>
      <c r="U149" s="216">
        <v>1.1140000000000001</v>
      </c>
      <c r="V149" s="216">
        <f>ROUND(E149*U149,2)</f>
        <v>0.32</v>
      </c>
      <c r="W149" s="216"/>
      <c r="X149" s="207"/>
      <c r="Y149" s="207"/>
      <c r="Z149" s="207"/>
      <c r="AA149" s="207"/>
      <c r="AB149" s="207"/>
      <c r="AC149" s="207"/>
      <c r="AD149" s="207"/>
      <c r="AE149" s="207"/>
      <c r="AF149" s="207"/>
      <c r="AG149" s="207" t="s">
        <v>323</v>
      </c>
      <c r="AH149" s="207"/>
      <c r="AI149" s="207"/>
      <c r="AJ149" s="207"/>
      <c r="AK149" s="207"/>
      <c r="AL149" s="207"/>
      <c r="AM149" s="207"/>
      <c r="AN149" s="207"/>
      <c r="AO149" s="207"/>
      <c r="AP149" s="207"/>
      <c r="AQ149" s="207"/>
      <c r="AR149" s="207"/>
      <c r="AS149" s="207"/>
      <c r="AT149" s="207"/>
      <c r="AU149" s="207"/>
      <c r="AV149" s="207"/>
      <c r="AW149" s="207"/>
      <c r="AX149" s="207"/>
      <c r="AY149" s="207"/>
      <c r="AZ149" s="207"/>
      <c r="BA149" s="207"/>
      <c r="BB149" s="207"/>
      <c r="BC149" s="207"/>
      <c r="BD149" s="207"/>
      <c r="BE149" s="207"/>
      <c r="BF149" s="207"/>
      <c r="BG149" s="207"/>
      <c r="BH149" s="207"/>
    </row>
    <row r="150" spans="1:60" outlineLevel="1" x14ac:dyDescent="0.25">
      <c r="A150" s="214"/>
      <c r="B150" s="215"/>
      <c r="C150" s="257" t="s">
        <v>360</v>
      </c>
      <c r="D150" s="254"/>
      <c r="E150" s="254"/>
      <c r="F150" s="254"/>
      <c r="G150" s="254"/>
      <c r="H150" s="216"/>
      <c r="I150" s="216"/>
      <c r="J150" s="216"/>
      <c r="K150" s="216"/>
      <c r="L150" s="216"/>
      <c r="M150" s="216"/>
      <c r="N150" s="216"/>
      <c r="O150" s="216"/>
      <c r="P150" s="216"/>
      <c r="Q150" s="216"/>
      <c r="R150" s="216"/>
      <c r="S150" s="216"/>
      <c r="T150" s="216"/>
      <c r="U150" s="216"/>
      <c r="V150" s="216"/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190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outlineLevel="1" x14ac:dyDescent="0.25">
      <c r="A151" s="214"/>
      <c r="B151" s="215"/>
      <c r="C151" s="255" t="s">
        <v>325</v>
      </c>
      <c r="D151" s="249"/>
      <c r="E151" s="250"/>
      <c r="F151" s="216"/>
      <c r="G151" s="216"/>
      <c r="H151" s="216"/>
      <c r="I151" s="216"/>
      <c r="J151" s="216"/>
      <c r="K151" s="216"/>
      <c r="L151" s="216"/>
      <c r="M151" s="216"/>
      <c r="N151" s="216"/>
      <c r="O151" s="216"/>
      <c r="P151" s="216"/>
      <c r="Q151" s="216"/>
      <c r="R151" s="216"/>
      <c r="S151" s="216"/>
      <c r="T151" s="216"/>
      <c r="U151" s="216"/>
      <c r="V151" s="216"/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178</v>
      </c>
      <c r="AH151" s="207">
        <v>0</v>
      </c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outlineLevel="1" x14ac:dyDescent="0.25">
      <c r="A152" s="214"/>
      <c r="B152" s="215"/>
      <c r="C152" s="255" t="s">
        <v>361</v>
      </c>
      <c r="D152" s="249"/>
      <c r="E152" s="250"/>
      <c r="F152" s="216"/>
      <c r="G152" s="216"/>
      <c r="H152" s="216"/>
      <c r="I152" s="216"/>
      <c r="J152" s="216"/>
      <c r="K152" s="216"/>
      <c r="L152" s="216"/>
      <c r="M152" s="216"/>
      <c r="N152" s="216"/>
      <c r="O152" s="216"/>
      <c r="P152" s="216"/>
      <c r="Q152" s="216"/>
      <c r="R152" s="216"/>
      <c r="S152" s="216"/>
      <c r="T152" s="216"/>
      <c r="U152" s="216"/>
      <c r="V152" s="216"/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178</v>
      </c>
      <c r="AH152" s="207">
        <v>0</v>
      </c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14"/>
      <c r="B153" s="215"/>
      <c r="C153" s="255" t="s">
        <v>362</v>
      </c>
      <c r="D153" s="249"/>
      <c r="E153" s="250">
        <v>0.28391</v>
      </c>
      <c r="F153" s="216"/>
      <c r="G153" s="216"/>
      <c r="H153" s="216"/>
      <c r="I153" s="216"/>
      <c r="J153" s="216"/>
      <c r="K153" s="216"/>
      <c r="L153" s="216"/>
      <c r="M153" s="216"/>
      <c r="N153" s="216"/>
      <c r="O153" s="216"/>
      <c r="P153" s="216"/>
      <c r="Q153" s="216"/>
      <c r="R153" s="216"/>
      <c r="S153" s="216"/>
      <c r="T153" s="216"/>
      <c r="U153" s="216"/>
      <c r="V153" s="216"/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178</v>
      </c>
      <c r="AH153" s="207">
        <v>0</v>
      </c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x14ac:dyDescent="0.25">
      <c r="A154" s="218" t="s">
        <v>143</v>
      </c>
      <c r="B154" s="219" t="s">
        <v>94</v>
      </c>
      <c r="C154" s="241" t="s">
        <v>95</v>
      </c>
      <c r="D154" s="220"/>
      <c r="E154" s="221"/>
      <c r="F154" s="222"/>
      <c r="G154" s="222">
        <f>SUMIF(AG155:AG166,"&lt;&gt;NOR",G155:G166)</f>
        <v>0</v>
      </c>
      <c r="H154" s="222"/>
      <c r="I154" s="222">
        <f>SUM(I155:I166)</f>
        <v>0</v>
      </c>
      <c r="J154" s="222"/>
      <c r="K154" s="222">
        <f>SUM(K155:K166)</f>
        <v>0</v>
      </c>
      <c r="L154" s="222"/>
      <c r="M154" s="222">
        <f>SUM(M155:M166)</f>
        <v>0</v>
      </c>
      <c r="N154" s="222"/>
      <c r="O154" s="222">
        <f>SUM(O155:O166)</f>
        <v>0.77</v>
      </c>
      <c r="P154" s="222"/>
      <c r="Q154" s="222">
        <f>SUM(Q155:Q166)</f>
        <v>0</v>
      </c>
      <c r="R154" s="222"/>
      <c r="S154" s="222"/>
      <c r="T154" s="223"/>
      <c r="U154" s="217"/>
      <c r="V154" s="217">
        <f>SUM(V155:V166)</f>
        <v>22.21</v>
      </c>
      <c r="W154" s="217"/>
      <c r="AG154" t="s">
        <v>144</v>
      </c>
    </row>
    <row r="155" spans="1:60" ht="20.399999999999999" outlineLevel="1" x14ac:dyDescent="0.25">
      <c r="A155" s="233">
        <v>57</v>
      </c>
      <c r="B155" s="234" t="s">
        <v>363</v>
      </c>
      <c r="C155" s="244" t="s">
        <v>364</v>
      </c>
      <c r="D155" s="235" t="s">
        <v>174</v>
      </c>
      <c r="E155" s="236">
        <v>52.25</v>
      </c>
      <c r="F155" s="237"/>
      <c r="G155" s="238">
        <f>ROUND(E155*F155,2)</f>
        <v>0</v>
      </c>
      <c r="H155" s="237"/>
      <c r="I155" s="238">
        <f>ROUND(E155*H155,2)</f>
        <v>0</v>
      </c>
      <c r="J155" s="237"/>
      <c r="K155" s="238">
        <f>ROUND(E155*J155,2)</f>
        <v>0</v>
      </c>
      <c r="L155" s="238">
        <v>21</v>
      </c>
      <c r="M155" s="238">
        <f>G155*(1+L155/100)</f>
        <v>0</v>
      </c>
      <c r="N155" s="238">
        <v>5.0000000000000002E-5</v>
      </c>
      <c r="O155" s="238">
        <f>ROUND(E155*N155,2)</f>
        <v>0</v>
      </c>
      <c r="P155" s="238">
        <v>0</v>
      </c>
      <c r="Q155" s="238">
        <f>ROUND(E155*P155,2)</f>
        <v>0</v>
      </c>
      <c r="R155" s="238" t="s">
        <v>365</v>
      </c>
      <c r="S155" s="238" t="s">
        <v>148</v>
      </c>
      <c r="T155" s="239" t="s">
        <v>148</v>
      </c>
      <c r="U155" s="216">
        <v>6.5000000000000002E-2</v>
      </c>
      <c r="V155" s="216">
        <f>ROUND(E155*U155,2)</f>
        <v>3.4</v>
      </c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260</v>
      </c>
      <c r="AH155" s="207"/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ht="20.399999999999999" outlineLevel="1" x14ac:dyDescent="0.25">
      <c r="A156" s="233">
        <v>58</v>
      </c>
      <c r="B156" s="234" t="s">
        <v>366</v>
      </c>
      <c r="C156" s="244" t="s">
        <v>367</v>
      </c>
      <c r="D156" s="235" t="s">
        <v>174</v>
      </c>
      <c r="E156" s="236">
        <v>52.25</v>
      </c>
      <c r="F156" s="237"/>
      <c r="G156" s="238">
        <f>ROUND(E156*F156,2)</f>
        <v>0</v>
      </c>
      <c r="H156" s="237"/>
      <c r="I156" s="238">
        <f>ROUND(E156*H156,2)</f>
        <v>0</v>
      </c>
      <c r="J156" s="237"/>
      <c r="K156" s="238">
        <f>ROUND(E156*J156,2)</f>
        <v>0</v>
      </c>
      <c r="L156" s="238">
        <v>21</v>
      </c>
      <c r="M156" s="238">
        <f>G156*(1+L156/100)</f>
        <v>0</v>
      </c>
      <c r="N156" s="238">
        <v>3.0000000000000001E-3</v>
      </c>
      <c r="O156" s="238">
        <f>ROUND(E156*N156,2)</f>
        <v>0.16</v>
      </c>
      <c r="P156" s="238">
        <v>0</v>
      </c>
      <c r="Q156" s="238">
        <f>ROUND(E156*P156,2)</f>
        <v>0</v>
      </c>
      <c r="R156" s="238" t="s">
        <v>365</v>
      </c>
      <c r="S156" s="238" t="s">
        <v>148</v>
      </c>
      <c r="T156" s="239" t="s">
        <v>148</v>
      </c>
      <c r="U156" s="216">
        <v>0.32200000000000001</v>
      </c>
      <c r="V156" s="216">
        <f>ROUND(E156*U156,2)</f>
        <v>16.82</v>
      </c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260</v>
      </c>
      <c r="AH156" s="207"/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ht="20.399999999999999" outlineLevel="1" x14ac:dyDescent="0.25">
      <c r="A157" s="233">
        <v>59</v>
      </c>
      <c r="B157" s="234" t="s">
        <v>368</v>
      </c>
      <c r="C157" s="244" t="s">
        <v>369</v>
      </c>
      <c r="D157" s="235" t="s">
        <v>174</v>
      </c>
      <c r="E157" s="236">
        <v>52.25</v>
      </c>
      <c r="F157" s="237"/>
      <c r="G157" s="238">
        <f>ROUND(E157*F157,2)</f>
        <v>0</v>
      </c>
      <c r="H157" s="237"/>
      <c r="I157" s="238">
        <f>ROUND(E157*H157,2)</f>
        <v>0</v>
      </c>
      <c r="J157" s="237"/>
      <c r="K157" s="238">
        <f>ROUND(E157*J157,2)</f>
        <v>0</v>
      </c>
      <c r="L157" s="238">
        <v>21</v>
      </c>
      <c r="M157" s="238">
        <f>G157*(1+L157/100)</f>
        <v>0</v>
      </c>
      <c r="N157" s="238">
        <v>3.0000000000000001E-3</v>
      </c>
      <c r="O157" s="238">
        <f>ROUND(E157*N157,2)</f>
        <v>0.16</v>
      </c>
      <c r="P157" s="238">
        <v>0</v>
      </c>
      <c r="Q157" s="238">
        <f>ROUND(E157*P157,2)</f>
        <v>0</v>
      </c>
      <c r="R157" s="238" t="s">
        <v>365</v>
      </c>
      <c r="S157" s="238" t="s">
        <v>148</v>
      </c>
      <c r="T157" s="239" t="s">
        <v>148</v>
      </c>
      <c r="U157" s="216">
        <v>1.7999999999999999E-2</v>
      </c>
      <c r="V157" s="216">
        <f>ROUND(E157*U157,2)</f>
        <v>0.94</v>
      </c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260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24">
        <v>60</v>
      </c>
      <c r="B158" s="225" t="s">
        <v>94</v>
      </c>
      <c r="C158" s="242" t="s">
        <v>370</v>
      </c>
      <c r="D158" s="226" t="s">
        <v>371</v>
      </c>
      <c r="E158" s="227">
        <v>0.21634999999999999</v>
      </c>
      <c r="F158" s="228"/>
      <c r="G158" s="229">
        <f>ROUND(E158*F158,2)</f>
        <v>0</v>
      </c>
      <c r="H158" s="228"/>
      <c r="I158" s="229">
        <f>ROUND(E158*H158,2)</f>
        <v>0</v>
      </c>
      <c r="J158" s="228"/>
      <c r="K158" s="229">
        <f>ROUND(E158*J158,2)</f>
        <v>0</v>
      </c>
      <c r="L158" s="229">
        <v>21</v>
      </c>
      <c r="M158" s="229">
        <f>G158*(1+L158/100)</f>
        <v>0</v>
      </c>
      <c r="N158" s="229">
        <v>2.0779999999999998</v>
      </c>
      <c r="O158" s="229">
        <f>ROUND(E158*N158,2)</f>
        <v>0.45</v>
      </c>
      <c r="P158" s="229">
        <v>0</v>
      </c>
      <c r="Q158" s="229">
        <f>ROUND(E158*P158,2)</f>
        <v>0</v>
      </c>
      <c r="R158" s="229"/>
      <c r="S158" s="229" t="s">
        <v>162</v>
      </c>
      <c r="T158" s="230" t="s">
        <v>149</v>
      </c>
      <c r="U158" s="216">
        <v>0</v>
      </c>
      <c r="V158" s="216">
        <f>ROUND(E158*U158,2)</f>
        <v>0</v>
      </c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188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43" t="s">
        <v>372</v>
      </c>
      <c r="D159" s="231"/>
      <c r="E159" s="231"/>
      <c r="F159" s="231"/>
      <c r="G159" s="231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152</v>
      </c>
      <c r="AH159" s="207"/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14"/>
      <c r="B160" s="215"/>
      <c r="C160" s="255" t="s">
        <v>373</v>
      </c>
      <c r="D160" s="249"/>
      <c r="E160" s="250">
        <v>0.18765000000000001</v>
      </c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178</v>
      </c>
      <c r="AH160" s="207">
        <v>0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14"/>
      <c r="B161" s="215"/>
      <c r="C161" s="255" t="s">
        <v>374</v>
      </c>
      <c r="D161" s="249"/>
      <c r="E161" s="250">
        <v>2.87E-2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178</v>
      </c>
      <c r="AH161" s="207">
        <v>0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outlineLevel="1" x14ac:dyDescent="0.25">
      <c r="A162" s="224">
        <v>61</v>
      </c>
      <c r="B162" s="225" t="s">
        <v>375</v>
      </c>
      <c r="C162" s="242" t="s">
        <v>376</v>
      </c>
      <c r="D162" s="226" t="s">
        <v>322</v>
      </c>
      <c r="E162" s="227">
        <v>0.76568999999999998</v>
      </c>
      <c r="F162" s="228"/>
      <c r="G162" s="229">
        <f>ROUND(E162*F162,2)</f>
        <v>0</v>
      </c>
      <c r="H162" s="228"/>
      <c r="I162" s="229">
        <f>ROUND(E162*H162,2)</f>
        <v>0</v>
      </c>
      <c r="J162" s="228"/>
      <c r="K162" s="229">
        <f>ROUND(E162*J162,2)</f>
        <v>0</v>
      </c>
      <c r="L162" s="229">
        <v>21</v>
      </c>
      <c r="M162" s="229">
        <f>G162*(1+L162/100)</f>
        <v>0</v>
      </c>
      <c r="N162" s="229">
        <v>0</v>
      </c>
      <c r="O162" s="229">
        <f>ROUND(E162*N162,2)</f>
        <v>0</v>
      </c>
      <c r="P162" s="229">
        <v>0</v>
      </c>
      <c r="Q162" s="229">
        <f>ROUND(E162*P162,2)</f>
        <v>0</v>
      </c>
      <c r="R162" s="229" t="s">
        <v>365</v>
      </c>
      <c r="S162" s="229" t="s">
        <v>148</v>
      </c>
      <c r="T162" s="230" t="s">
        <v>148</v>
      </c>
      <c r="U162" s="216">
        <v>1.375</v>
      </c>
      <c r="V162" s="216">
        <f>ROUND(E162*U162,2)</f>
        <v>1.05</v>
      </c>
      <c r="W162" s="216"/>
      <c r="X162" s="207"/>
      <c r="Y162" s="207"/>
      <c r="Z162" s="207"/>
      <c r="AA162" s="207"/>
      <c r="AB162" s="207"/>
      <c r="AC162" s="207"/>
      <c r="AD162" s="207"/>
      <c r="AE162" s="207"/>
      <c r="AF162" s="207"/>
      <c r="AG162" s="207" t="s">
        <v>323</v>
      </c>
      <c r="AH162" s="207"/>
      <c r="AI162" s="207"/>
      <c r="AJ162" s="207"/>
      <c r="AK162" s="207"/>
      <c r="AL162" s="207"/>
      <c r="AM162" s="207"/>
      <c r="AN162" s="207"/>
      <c r="AO162" s="207"/>
      <c r="AP162" s="207"/>
      <c r="AQ162" s="207"/>
      <c r="AR162" s="207"/>
      <c r="AS162" s="207"/>
      <c r="AT162" s="207"/>
      <c r="AU162" s="207"/>
      <c r="AV162" s="207"/>
      <c r="AW162" s="207"/>
      <c r="AX162" s="207"/>
      <c r="AY162" s="207"/>
      <c r="AZ162" s="207"/>
      <c r="BA162" s="207"/>
      <c r="BB162" s="207"/>
      <c r="BC162" s="207"/>
      <c r="BD162" s="207"/>
      <c r="BE162" s="207"/>
      <c r="BF162" s="207"/>
      <c r="BG162" s="207"/>
      <c r="BH162" s="207"/>
    </row>
    <row r="163" spans="1:60" outlineLevel="1" x14ac:dyDescent="0.25">
      <c r="A163" s="214"/>
      <c r="B163" s="215"/>
      <c r="C163" s="257" t="s">
        <v>377</v>
      </c>
      <c r="D163" s="254"/>
      <c r="E163" s="254"/>
      <c r="F163" s="254"/>
      <c r="G163" s="254"/>
      <c r="H163" s="216"/>
      <c r="I163" s="216"/>
      <c r="J163" s="216"/>
      <c r="K163" s="216"/>
      <c r="L163" s="216"/>
      <c r="M163" s="216"/>
      <c r="N163" s="216"/>
      <c r="O163" s="216"/>
      <c r="P163" s="216"/>
      <c r="Q163" s="216"/>
      <c r="R163" s="216"/>
      <c r="S163" s="216"/>
      <c r="T163" s="216"/>
      <c r="U163" s="216"/>
      <c r="V163" s="216"/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190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55" t="s">
        <v>325</v>
      </c>
      <c r="D164" s="249"/>
      <c r="E164" s="250"/>
      <c r="F164" s="216"/>
      <c r="G164" s="216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178</v>
      </c>
      <c r="AH164" s="207">
        <v>0</v>
      </c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outlineLevel="1" x14ac:dyDescent="0.25">
      <c r="A165" s="214"/>
      <c r="B165" s="215"/>
      <c r="C165" s="255" t="s">
        <v>378</v>
      </c>
      <c r="D165" s="249"/>
      <c r="E165" s="250"/>
      <c r="F165" s="216"/>
      <c r="G165" s="216"/>
      <c r="H165" s="216"/>
      <c r="I165" s="216"/>
      <c r="J165" s="216"/>
      <c r="K165" s="216"/>
      <c r="L165" s="216"/>
      <c r="M165" s="216"/>
      <c r="N165" s="216"/>
      <c r="O165" s="216"/>
      <c r="P165" s="216"/>
      <c r="Q165" s="216"/>
      <c r="R165" s="216"/>
      <c r="S165" s="216"/>
      <c r="T165" s="216"/>
      <c r="U165" s="216"/>
      <c r="V165" s="216"/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178</v>
      </c>
      <c r="AH165" s="207">
        <v>0</v>
      </c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14"/>
      <c r="B166" s="215"/>
      <c r="C166" s="255" t="s">
        <v>379</v>
      </c>
      <c r="D166" s="249"/>
      <c r="E166" s="250">
        <v>0.76568999999999998</v>
      </c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178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x14ac:dyDescent="0.25">
      <c r="A167" s="218" t="s">
        <v>143</v>
      </c>
      <c r="B167" s="219" t="s">
        <v>96</v>
      </c>
      <c r="C167" s="241" t="s">
        <v>97</v>
      </c>
      <c r="D167" s="220"/>
      <c r="E167" s="221"/>
      <c r="F167" s="222"/>
      <c r="G167" s="222">
        <f>SUMIF(AG168:AG178,"&lt;&gt;NOR",G168:G178)</f>
        <v>0</v>
      </c>
      <c r="H167" s="222"/>
      <c r="I167" s="222">
        <f>SUM(I168:I178)</f>
        <v>0</v>
      </c>
      <c r="J167" s="222"/>
      <c r="K167" s="222">
        <f>SUM(K168:K178)</f>
        <v>0</v>
      </c>
      <c r="L167" s="222"/>
      <c r="M167" s="222">
        <f>SUM(M168:M178)</f>
        <v>0</v>
      </c>
      <c r="N167" s="222"/>
      <c r="O167" s="222">
        <f>SUM(O168:O178)</f>
        <v>0.05</v>
      </c>
      <c r="P167" s="222"/>
      <c r="Q167" s="222">
        <f>SUM(Q168:Q178)</f>
        <v>0</v>
      </c>
      <c r="R167" s="222"/>
      <c r="S167" s="222"/>
      <c r="T167" s="223"/>
      <c r="U167" s="217"/>
      <c r="V167" s="217">
        <f>SUM(V168:V178)</f>
        <v>3.92</v>
      </c>
      <c r="W167" s="217"/>
      <c r="AG167" t="s">
        <v>144</v>
      </c>
    </row>
    <row r="168" spans="1:60" outlineLevel="1" x14ac:dyDescent="0.25">
      <c r="A168" s="224">
        <v>62</v>
      </c>
      <c r="B168" s="225" t="s">
        <v>380</v>
      </c>
      <c r="C168" s="242" t="s">
        <v>381</v>
      </c>
      <c r="D168" s="226" t="s">
        <v>174</v>
      </c>
      <c r="E168" s="227">
        <v>2.9249999999999998</v>
      </c>
      <c r="F168" s="228"/>
      <c r="G168" s="229">
        <f>ROUND(E168*F168,2)</f>
        <v>0</v>
      </c>
      <c r="H168" s="228"/>
      <c r="I168" s="229">
        <f>ROUND(E168*H168,2)</f>
        <v>0</v>
      </c>
      <c r="J168" s="228"/>
      <c r="K168" s="229">
        <f>ROUND(E168*J168,2)</f>
        <v>0</v>
      </c>
      <c r="L168" s="229">
        <v>21</v>
      </c>
      <c r="M168" s="229">
        <f>G168*(1+L168/100)</f>
        <v>0</v>
      </c>
      <c r="N168" s="229">
        <v>1.1E-4</v>
      </c>
      <c r="O168" s="229">
        <f>ROUND(E168*N168,2)</f>
        <v>0</v>
      </c>
      <c r="P168" s="229">
        <v>0</v>
      </c>
      <c r="Q168" s="229">
        <f>ROUND(E168*P168,2)</f>
        <v>0</v>
      </c>
      <c r="R168" s="229" t="s">
        <v>259</v>
      </c>
      <c r="S168" s="229" t="s">
        <v>148</v>
      </c>
      <c r="T168" s="230" t="s">
        <v>148</v>
      </c>
      <c r="U168" s="216">
        <v>0.05</v>
      </c>
      <c r="V168" s="216">
        <f>ROUND(E168*U168,2)</f>
        <v>0.15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176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43" t="s">
        <v>382</v>
      </c>
      <c r="D169" s="231"/>
      <c r="E169" s="231"/>
      <c r="F169" s="231"/>
      <c r="G169" s="231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152</v>
      </c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ht="20.399999999999999" outlineLevel="1" x14ac:dyDescent="0.25">
      <c r="A170" s="224">
        <v>63</v>
      </c>
      <c r="B170" s="225" t="s">
        <v>383</v>
      </c>
      <c r="C170" s="242" t="s">
        <v>384</v>
      </c>
      <c r="D170" s="226" t="s">
        <v>174</v>
      </c>
      <c r="E170" s="227">
        <v>2.9249999999999998</v>
      </c>
      <c r="F170" s="228"/>
      <c r="G170" s="229">
        <f>ROUND(E170*F170,2)</f>
        <v>0</v>
      </c>
      <c r="H170" s="228"/>
      <c r="I170" s="229">
        <f>ROUND(E170*H170,2)</f>
        <v>0</v>
      </c>
      <c r="J170" s="228"/>
      <c r="K170" s="229">
        <f>ROUND(E170*J170,2)</f>
        <v>0</v>
      </c>
      <c r="L170" s="229">
        <v>21</v>
      </c>
      <c r="M170" s="229">
        <f>G170*(1+L170/100)</f>
        <v>0</v>
      </c>
      <c r="N170" s="229">
        <v>2.2599999999999999E-3</v>
      </c>
      <c r="O170" s="229">
        <f>ROUND(E170*N170,2)</f>
        <v>0.01</v>
      </c>
      <c r="P170" s="229">
        <v>0</v>
      </c>
      <c r="Q170" s="229">
        <f>ROUND(E170*P170,2)</f>
        <v>0</v>
      </c>
      <c r="R170" s="229" t="s">
        <v>259</v>
      </c>
      <c r="S170" s="229" t="s">
        <v>148</v>
      </c>
      <c r="T170" s="230" t="s">
        <v>148</v>
      </c>
      <c r="U170" s="216">
        <v>1.1679999999999999</v>
      </c>
      <c r="V170" s="216">
        <f>ROUND(E170*U170,2)</f>
        <v>3.42</v>
      </c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176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14"/>
      <c r="B171" s="215"/>
      <c r="C171" s="255" t="s">
        <v>227</v>
      </c>
      <c r="D171" s="249"/>
      <c r="E171" s="250">
        <v>2.9249999999999998</v>
      </c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178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ht="20.399999999999999" outlineLevel="1" x14ac:dyDescent="0.25">
      <c r="A172" s="233">
        <v>64</v>
      </c>
      <c r="B172" s="234" t="s">
        <v>385</v>
      </c>
      <c r="C172" s="244" t="s">
        <v>386</v>
      </c>
      <c r="D172" s="235" t="s">
        <v>174</v>
      </c>
      <c r="E172" s="236">
        <v>2.9249999999999998</v>
      </c>
      <c r="F172" s="237"/>
      <c r="G172" s="238">
        <f>ROUND(E172*F172,2)</f>
        <v>0</v>
      </c>
      <c r="H172" s="237"/>
      <c r="I172" s="238">
        <f>ROUND(E172*H172,2)</f>
        <v>0</v>
      </c>
      <c r="J172" s="237"/>
      <c r="K172" s="238">
        <f>ROUND(E172*J172,2)</f>
        <v>0</v>
      </c>
      <c r="L172" s="238">
        <v>21</v>
      </c>
      <c r="M172" s="238">
        <f>G172*(1+L172/100)</f>
        <v>0</v>
      </c>
      <c r="N172" s="238">
        <v>0</v>
      </c>
      <c r="O172" s="238">
        <f>ROUND(E172*N172,2)</f>
        <v>0</v>
      </c>
      <c r="P172" s="238">
        <v>0</v>
      </c>
      <c r="Q172" s="238">
        <f>ROUND(E172*P172,2)</f>
        <v>0</v>
      </c>
      <c r="R172" s="238" t="s">
        <v>259</v>
      </c>
      <c r="S172" s="238" t="s">
        <v>148</v>
      </c>
      <c r="T172" s="239" t="s">
        <v>148</v>
      </c>
      <c r="U172" s="216">
        <v>0.1</v>
      </c>
      <c r="V172" s="216">
        <f>ROUND(E172*U172,2)</f>
        <v>0.28999999999999998</v>
      </c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176</v>
      </c>
      <c r="AH172" s="207"/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5">
      <c r="A173" s="224">
        <v>65</v>
      </c>
      <c r="B173" s="225" t="s">
        <v>387</v>
      </c>
      <c r="C173" s="242" t="s">
        <v>388</v>
      </c>
      <c r="D173" s="226" t="s">
        <v>174</v>
      </c>
      <c r="E173" s="227">
        <v>3.07125</v>
      </c>
      <c r="F173" s="228"/>
      <c r="G173" s="229">
        <f>ROUND(E173*F173,2)</f>
        <v>0</v>
      </c>
      <c r="H173" s="228"/>
      <c r="I173" s="229">
        <f>ROUND(E173*H173,2)</f>
        <v>0</v>
      </c>
      <c r="J173" s="228"/>
      <c r="K173" s="229">
        <f>ROUND(E173*J173,2)</f>
        <v>0</v>
      </c>
      <c r="L173" s="229">
        <v>21</v>
      </c>
      <c r="M173" s="229">
        <f>G173*(1+L173/100)</f>
        <v>0</v>
      </c>
      <c r="N173" s="229">
        <v>1.2200000000000001E-2</v>
      </c>
      <c r="O173" s="229">
        <f>ROUND(E173*N173,2)</f>
        <v>0.04</v>
      </c>
      <c r="P173" s="229">
        <v>0</v>
      </c>
      <c r="Q173" s="229">
        <f>ROUND(E173*P173,2)</f>
        <v>0</v>
      </c>
      <c r="R173" s="229" t="s">
        <v>245</v>
      </c>
      <c r="S173" s="229" t="s">
        <v>148</v>
      </c>
      <c r="T173" s="230" t="s">
        <v>148</v>
      </c>
      <c r="U173" s="216">
        <v>0</v>
      </c>
      <c r="V173" s="216">
        <f>ROUND(E173*U173,2)</f>
        <v>0</v>
      </c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246</v>
      </c>
      <c r="AH173" s="207"/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outlineLevel="1" x14ac:dyDescent="0.25">
      <c r="A174" s="214"/>
      <c r="B174" s="215"/>
      <c r="C174" s="255" t="s">
        <v>389</v>
      </c>
      <c r="D174" s="249"/>
      <c r="E174" s="250">
        <v>3.07125</v>
      </c>
      <c r="F174" s="216"/>
      <c r="G174" s="216"/>
      <c r="H174" s="216"/>
      <c r="I174" s="216"/>
      <c r="J174" s="216"/>
      <c r="K174" s="216"/>
      <c r="L174" s="216"/>
      <c r="M174" s="216"/>
      <c r="N174" s="216"/>
      <c r="O174" s="216"/>
      <c r="P174" s="216"/>
      <c r="Q174" s="216"/>
      <c r="R174" s="216"/>
      <c r="S174" s="216"/>
      <c r="T174" s="216"/>
      <c r="U174" s="216"/>
      <c r="V174" s="216"/>
      <c r="W174" s="216"/>
      <c r="X174" s="207"/>
      <c r="Y174" s="207"/>
      <c r="Z174" s="207"/>
      <c r="AA174" s="207"/>
      <c r="AB174" s="207"/>
      <c r="AC174" s="207"/>
      <c r="AD174" s="207"/>
      <c r="AE174" s="207"/>
      <c r="AF174" s="207"/>
      <c r="AG174" s="207" t="s">
        <v>178</v>
      </c>
      <c r="AH174" s="207">
        <v>0</v>
      </c>
      <c r="AI174" s="207"/>
      <c r="AJ174" s="207"/>
      <c r="AK174" s="207"/>
      <c r="AL174" s="207"/>
      <c r="AM174" s="207"/>
      <c r="AN174" s="207"/>
      <c r="AO174" s="207"/>
      <c r="AP174" s="207"/>
      <c r="AQ174" s="207"/>
      <c r="AR174" s="207"/>
      <c r="AS174" s="207"/>
      <c r="AT174" s="207"/>
      <c r="AU174" s="207"/>
      <c r="AV174" s="207"/>
      <c r="AW174" s="207"/>
      <c r="AX174" s="207"/>
      <c r="AY174" s="207"/>
      <c r="AZ174" s="207"/>
      <c r="BA174" s="207"/>
      <c r="BB174" s="207"/>
      <c r="BC174" s="207"/>
      <c r="BD174" s="207"/>
      <c r="BE174" s="207"/>
      <c r="BF174" s="207"/>
      <c r="BG174" s="207"/>
      <c r="BH174" s="207"/>
    </row>
    <row r="175" spans="1:60" outlineLevel="1" x14ac:dyDescent="0.25">
      <c r="A175" s="224">
        <v>66</v>
      </c>
      <c r="B175" s="225" t="s">
        <v>390</v>
      </c>
      <c r="C175" s="242" t="s">
        <v>391</v>
      </c>
      <c r="D175" s="226" t="s">
        <v>322</v>
      </c>
      <c r="E175" s="227">
        <v>4.4400000000000002E-2</v>
      </c>
      <c r="F175" s="228"/>
      <c r="G175" s="229">
        <f>ROUND(E175*F175,2)</f>
        <v>0</v>
      </c>
      <c r="H175" s="228"/>
      <c r="I175" s="229">
        <f>ROUND(E175*H175,2)</f>
        <v>0</v>
      </c>
      <c r="J175" s="228"/>
      <c r="K175" s="229">
        <f>ROUND(E175*J175,2)</f>
        <v>0</v>
      </c>
      <c r="L175" s="229">
        <v>21</v>
      </c>
      <c r="M175" s="229">
        <f>G175*(1+L175/100)</f>
        <v>0</v>
      </c>
      <c r="N175" s="229">
        <v>0</v>
      </c>
      <c r="O175" s="229">
        <f>ROUND(E175*N175,2)</f>
        <v>0</v>
      </c>
      <c r="P175" s="229">
        <v>0</v>
      </c>
      <c r="Q175" s="229">
        <f>ROUND(E175*P175,2)</f>
        <v>0</v>
      </c>
      <c r="R175" s="229" t="s">
        <v>259</v>
      </c>
      <c r="S175" s="229" t="s">
        <v>148</v>
      </c>
      <c r="T175" s="230" t="s">
        <v>148</v>
      </c>
      <c r="U175" s="216">
        <v>1.3049999999999999</v>
      </c>
      <c r="V175" s="216">
        <f>ROUND(E175*U175,2)</f>
        <v>0.06</v>
      </c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323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5">
      <c r="A176" s="214"/>
      <c r="B176" s="215"/>
      <c r="C176" s="255" t="s">
        <v>325</v>
      </c>
      <c r="D176" s="249"/>
      <c r="E176" s="250"/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178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5" t="s">
        <v>392</v>
      </c>
      <c r="D177" s="249"/>
      <c r="E177" s="250"/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178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outlineLevel="1" x14ac:dyDescent="0.25">
      <c r="A178" s="214"/>
      <c r="B178" s="215"/>
      <c r="C178" s="255" t="s">
        <v>393</v>
      </c>
      <c r="D178" s="249"/>
      <c r="E178" s="250">
        <v>4.4400000000000002E-2</v>
      </c>
      <c r="F178" s="216"/>
      <c r="G178" s="216"/>
      <c r="H178" s="216"/>
      <c r="I178" s="216"/>
      <c r="J178" s="216"/>
      <c r="K178" s="216"/>
      <c r="L178" s="216"/>
      <c r="M178" s="216"/>
      <c r="N178" s="216"/>
      <c r="O178" s="216"/>
      <c r="P178" s="216"/>
      <c r="Q178" s="216"/>
      <c r="R178" s="216"/>
      <c r="S178" s="216"/>
      <c r="T178" s="216"/>
      <c r="U178" s="216"/>
      <c r="V178" s="216"/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178</v>
      </c>
      <c r="AH178" s="207">
        <v>0</v>
      </c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x14ac:dyDescent="0.25">
      <c r="A179" s="218" t="s">
        <v>143</v>
      </c>
      <c r="B179" s="219" t="s">
        <v>98</v>
      </c>
      <c r="C179" s="241" t="s">
        <v>99</v>
      </c>
      <c r="D179" s="220"/>
      <c r="E179" s="221"/>
      <c r="F179" s="222"/>
      <c r="G179" s="222">
        <f>SUMIF(AG180:AG188,"&lt;&gt;NOR",G180:G188)</f>
        <v>0</v>
      </c>
      <c r="H179" s="222"/>
      <c r="I179" s="222">
        <f>SUM(I180:I188)</f>
        <v>0</v>
      </c>
      <c r="J179" s="222"/>
      <c r="K179" s="222">
        <f>SUM(K180:K188)</f>
        <v>0</v>
      </c>
      <c r="L179" s="222"/>
      <c r="M179" s="222">
        <f>SUM(M180:M188)</f>
        <v>0</v>
      </c>
      <c r="N179" s="222"/>
      <c r="O179" s="222">
        <f>SUM(O180:O188)</f>
        <v>0.11</v>
      </c>
      <c r="P179" s="222"/>
      <c r="Q179" s="222">
        <f>SUM(Q180:Q188)</f>
        <v>0</v>
      </c>
      <c r="R179" s="222"/>
      <c r="S179" s="222"/>
      <c r="T179" s="223"/>
      <c r="U179" s="217"/>
      <c r="V179" s="217">
        <f>SUM(V180:V188)</f>
        <v>28.26</v>
      </c>
      <c r="W179" s="217"/>
      <c r="AG179" t="s">
        <v>144</v>
      </c>
    </row>
    <row r="180" spans="1:60" outlineLevel="1" x14ac:dyDescent="0.25">
      <c r="A180" s="224">
        <v>67</v>
      </c>
      <c r="B180" s="225" t="s">
        <v>394</v>
      </c>
      <c r="C180" s="242" t="s">
        <v>395</v>
      </c>
      <c r="D180" s="226" t="s">
        <v>174</v>
      </c>
      <c r="E180" s="227">
        <v>72.666650000000004</v>
      </c>
      <c r="F180" s="228"/>
      <c r="G180" s="229">
        <f>ROUND(E180*F180,2)</f>
        <v>0</v>
      </c>
      <c r="H180" s="228"/>
      <c r="I180" s="229">
        <f>ROUND(E180*H180,2)</f>
        <v>0</v>
      </c>
      <c r="J180" s="228"/>
      <c r="K180" s="229">
        <f>ROUND(E180*J180,2)</f>
        <v>0</v>
      </c>
      <c r="L180" s="229">
        <v>21</v>
      </c>
      <c r="M180" s="229">
        <f>G180*(1+L180/100)</f>
        <v>0</v>
      </c>
      <c r="N180" s="229">
        <v>0</v>
      </c>
      <c r="O180" s="229">
        <f>ROUND(E180*N180,2)</f>
        <v>0</v>
      </c>
      <c r="P180" s="229">
        <v>0</v>
      </c>
      <c r="Q180" s="229">
        <f>ROUND(E180*P180,2)</f>
        <v>0</v>
      </c>
      <c r="R180" s="229" t="s">
        <v>396</v>
      </c>
      <c r="S180" s="229" t="s">
        <v>148</v>
      </c>
      <c r="T180" s="230" t="s">
        <v>148</v>
      </c>
      <c r="U180" s="216">
        <v>6.9709999999999994E-2</v>
      </c>
      <c r="V180" s="216">
        <f>ROUND(E180*U180,2)</f>
        <v>5.07</v>
      </c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176</v>
      </c>
      <c r="AH180" s="207"/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5" t="s">
        <v>209</v>
      </c>
      <c r="D181" s="249"/>
      <c r="E181" s="250">
        <v>78.510000000000005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178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5" t="s">
        <v>397</v>
      </c>
      <c r="D182" s="249"/>
      <c r="E182" s="250">
        <v>-5.84335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178</v>
      </c>
      <c r="AH182" s="207">
        <v>0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ht="20.399999999999999" outlineLevel="1" x14ac:dyDescent="0.25">
      <c r="A183" s="224">
        <v>68</v>
      </c>
      <c r="B183" s="225" t="s">
        <v>398</v>
      </c>
      <c r="C183" s="242" t="s">
        <v>399</v>
      </c>
      <c r="D183" s="226" t="s">
        <v>174</v>
      </c>
      <c r="E183" s="227">
        <v>172.51779999999999</v>
      </c>
      <c r="F183" s="228"/>
      <c r="G183" s="229">
        <f>ROUND(E183*F183,2)</f>
        <v>0</v>
      </c>
      <c r="H183" s="228"/>
      <c r="I183" s="229">
        <f>ROUND(E183*H183,2)</f>
        <v>0</v>
      </c>
      <c r="J183" s="228"/>
      <c r="K183" s="229">
        <f>ROUND(E183*J183,2)</f>
        <v>0</v>
      </c>
      <c r="L183" s="229">
        <v>21</v>
      </c>
      <c r="M183" s="229">
        <f>G183*(1+L183/100)</f>
        <v>0</v>
      </c>
      <c r="N183" s="229">
        <v>6.4000000000000005E-4</v>
      </c>
      <c r="O183" s="229">
        <f>ROUND(E183*N183,2)</f>
        <v>0.11</v>
      </c>
      <c r="P183" s="229">
        <v>0</v>
      </c>
      <c r="Q183" s="229">
        <f>ROUND(E183*P183,2)</f>
        <v>0</v>
      </c>
      <c r="R183" s="229" t="s">
        <v>396</v>
      </c>
      <c r="S183" s="229" t="s">
        <v>148</v>
      </c>
      <c r="T183" s="230" t="s">
        <v>148</v>
      </c>
      <c r="U183" s="216">
        <v>0.13439999999999999</v>
      </c>
      <c r="V183" s="216">
        <f>ROUND(E183*U183,2)</f>
        <v>23.19</v>
      </c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260</v>
      </c>
      <c r="AH183" s="207"/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outlineLevel="1" x14ac:dyDescent="0.25">
      <c r="A184" s="214"/>
      <c r="B184" s="215"/>
      <c r="C184" s="255" t="s">
        <v>400</v>
      </c>
      <c r="D184" s="249"/>
      <c r="E184" s="250">
        <v>85.611149999999995</v>
      </c>
      <c r="F184" s="216"/>
      <c r="G184" s="216"/>
      <c r="H184" s="216"/>
      <c r="I184" s="216"/>
      <c r="J184" s="216"/>
      <c r="K184" s="216"/>
      <c r="L184" s="216"/>
      <c r="M184" s="216"/>
      <c r="N184" s="216"/>
      <c r="O184" s="216"/>
      <c r="P184" s="216"/>
      <c r="Q184" s="216"/>
      <c r="R184" s="216"/>
      <c r="S184" s="216"/>
      <c r="T184" s="216"/>
      <c r="U184" s="216"/>
      <c r="V184" s="216"/>
      <c r="W184" s="216"/>
      <c r="X184" s="207"/>
      <c r="Y184" s="207"/>
      <c r="Z184" s="207"/>
      <c r="AA184" s="207"/>
      <c r="AB184" s="207"/>
      <c r="AC184" s="207"/>
      <c r="AD184" s="207"/>
      <c r="AE184" s="207"/>
      <c r="AF184" s="207"/>
      <c r="AG184" s="207" t="s">
        <v>178</v>
      </c>
      <c r="AH184" s="207">
        <v>0</v>
      </c>
      <c r="AI184" s="207"/>
      <c r="AJ184" s="207"/>
      <c r="AK184" s="207"/>
      <c r="AL184" s="207"/>
      <c r="AM184" s="207"/>
      <c r="AN184" s="207"/>
      <c r="AO184" s="207"/>
      <c r="AP184" s="207"/>
      <c r="AQ184" s="207"/>
      <c r="AR184" s="207"/>
      <c r="AS184" s="207"/>
      <c r="AT184" s="207"/>
      <c r="AU184" s="207"/>
      <c r="AV184" s="207"/>
      <c r="AW184" s="207"/>
      <c r="AX184" s="207"/>
      <c r="AY184" s="207"/>
      <c r="AZ184" s="207"/>
      <c r="BA184" s="207"/>
      <c r="BB184" s="207"/>
      <c r="BC184" s="207"/>
      <c r="BD184" s="207"/>
      <c r="BE184" s="207"/>
      <c r="BF184" s="207"/>
      <c r="BG184" s="207"/>
      <c r="BH184" s="207"/>
    </row>
    <row r="185" spans="1:60" outlineLevel="1" x14ac:dyDescent="0.25">
      <c r="A185" s="214"/>
      <c r="B185" s="215"/>
      <c r="C185" s="255" t="s">
        <v>397</v>
      </c>
      <c r="D185" s="249"/>
      <c r="E185" s="250">
        <v>-5.84335</v>
      </c>
      <c r="F185" s="216"/>
      <c r="G185" s="216"/>
      <c r="H185" s="216"/>
      <c r="I185" s="216"/>
      <c r="J185" s="216"/>
      <c r="K185" s="216"/>
      <c r="L185" s="216"/>
      <c r="M185" s="216"/>
      <c r="N185" s="216"/>
      <c r="O185" s="216"/>
      <c r="P185" s="216"/>
      <c r="Q185" s="216"/>
      <c r="R185" s="216"/>
      <c r="S185" s="216"/>
      <c r="T185" s="216"/>
      <c r="U185" s="216"/>
      <c r="V185" s="216"/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178</v>
      </c>
      <c r="AH185" s="207">
        <v>0</v>
      </c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outlineLevel="1" x14ac:dyDescent="0.25">
      <c r="A186" s="214"/>
      <c r="B186" s="215"/>
      <c r="C186" s="255" t="s">
        <v>296</v>
      </c>
      <c r="D186" s="249"/>
      <c r="E186" s="250">
        <v>52.25</v>
      </c>
      <c r="F186" s="216"/>
      <c r="G186" s="216"/>
      <c r="H186" s="216"/>
      <c r="I186" s="216"/>
      <c r="J186" s="216"/>
      <c r="K186" s="216"/>
      <c r="L186" s="216"/>
      <c r="M186" s="216"/>
      <c r="N186" s="216"/>
      <c r="O186" s="216"/>
      <c r="P186" s="216"/>
      <c r="Q186" s="216"/>
      <c r="R186" s="216"/>
      <c r="S186" s="216"/>
      <c r="T186" s="216"/>
      <c r="U186" s="216"/>
      <c r="V186" s="216"/>
      <c r="W186" s="216"/>
      <c r="X186" s="207"/>
      <c r="Y186" s="207"/>
      <c r="Z186" s="207"/>
      <c r="AA186" s="207"/>
      <c r="AB186" s="207"/>
      <c r="AC186" s="207"/>
      <c r="AD186" s="207"/>
      <c r="AE186" s="207"/>
      <c r="AF186" s="207"/>
      <c r="AG186" s="207" t="s">
        <v>178</v>
      </c>
      <c r="AH186" s="207">
        <v>0</v>
      </c>
      <c r="AI186" s="207"/>
      <c r="AJ186" s="207"/>
      <c r="AK186" s="207"/>
      <c r="AL186" s="207"/>
      <c r="AM186" s="207"/>
      <c r="AN186" s="207"/>
      <c r="AO186" s="207"/>
      <c r="AP186" s="207"/>
      <c r="AQ186" s="207"/>
      <c r="AR186" s="207"/>
      <c r="AS186" s="207"/>
      <c r="AT186" s="207"/>
      <c r="AU186" s="207"/>
      <c r="AV186" s="207"/>
      <c r="AW186" s="207"/>
      <c r="AX186" s="207"/>
      <c r="AY186" s="207"/>
      <c r="AZ186" s="207"/>
      <c r="BA186" s="207"/>
      <c r="BB186" s="207"/>
      <c r="BC186" s="207"/>
      <c r="BD186" s="207"/>
      <c r="BE186" s="207"/>
      <c r="BF186" s="207"/>
      <c r="BG186" s="207"/>
      <c r="BH186" s="207"/>
    </row>
    <row r="187" spans="1:60" outlineLevel="1" x14ac:dyDescent="0.25">
      <c r="A187" s="214"/>
      <c r="B187" s="215"/>
      <c r="C187" s="258" t="s">
        <v>401</v>
      </c>
      <c r="D187" s="251"/>
      <c r="E187" s="252">
        <v>132.01779999999999</v>
      </c>
      <c r="F187" s="216"/>
      <c r="G187" s="216"/>
      <c r="H187" s="216"/>
      <c r="I187" s="216"/>
      <c r="J187" s="216"/>
      <c r="K187" s="216"/>
      <c r="L187" s="216"/>
      <c r="M187" s="216"/>
      <c r="N187" s="216"/>
      <c r="O187" s="216"/>
      <c r="P187" s="216"/>
      <c r="Q187" s="216"/>
      <c r="R187" s="216"/>
      <c r="S187" s="216"/>
      <c r="T187" s="216"/>
      <c r="U187" s="216"/>
      <c r="V187" s="216"/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178</v>
      </c>
      <c r="AH187" s="207">
        <v>1</v>
      </c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outlineLevel="1" x14ac:dyDescent="0.25">
      <c r="A188" s="214"/>
      <c r="B188" s="215"/>
      <c r="C188" s="255" t="s">
        <v>402</v>
      </c>
      <c r="D188" s="249"/>
      <c r="E188" s="250">
        <v>40.5</v>
      </c>
      <c r="F188" s="216"/>
      <c r="G188" s="216"/>
      <c r="H188" s="216"/>
      <c r="I188" s="216"/>
      <c r="J188" s="216"/>
      <c r="K188" s="216"/>
      <c r="L188" s="216"/>
      <c r="M188" s="216"/>
      <c r="N188" s="216"/>
      <c r="O188" s="216"/>
      <c r="P188" s="216"/>
      <c r="Q188" s="216"/>
      <c r="R188" s="216"/>
      <c r="S188" s="216"/>
      <c r="T188" s="216"/>
      <c r="U188" s="216"/>
      <c r="V188" s="216"/>
      <c r="W188" s="216"/>
      <c r="X188" s="207"/>
      <c r="Y188" s="207"/>
      <c r="Z188" s="207"/>
      <c r="AA188" s="207"/>
      <c r="AB188" s="207"/>
      <c r="AC188" s="207"/>
      <c r="AD188" s="207"/>
      <c r="AE188" s="207"/>
      <c r="AF188" s="207"/>
      <c r="AG188" s="207" t="s">
        <v>178</v>
      </c>
      <c r="AH188" s="207">
        <v>0</v>
      </c>
      <c r="AI188" s="207"/>
      <c r="AJ188" s="207"/>
      <c r="AK188" s="207"/>
      <c r="AL188" s="207"/>
      <c r="AM188" s="207"/>
      <c r="AN188" s="207"/>
      <c r="AO188" s="207"/>
      <c r="AP188" s="207"/>
      <c r="AQ188" s="207"/>
      <c r="AR188" s="207"/>
      <c r="AS188" s="207"/>
      <c r="AT188" s="207"/>
      <c r="AU188" s="207"/>
      <c r="AV188" s="207"/>
      <c r="AW188" s="207"/>
      <c r="AX188" s="207"/>
      <c r="AY188" s="207"/>
      <c r="AZ188" s="207"/>
      <c r="BA188" s="207"/>
      <c r="BB188" s="207"/>
      <c r="BC188" s="207"/>
      <c r="BD188" s="207"/>
      <c r="BE188" s="207"/>
      <c r="BF188" s="207"/>
      <c r="BG188" s="207"/>
      <c r="BH188" s="207"/>
    </row>
    <row r="189" spans="1:60" x14ac:dyDescent="0.25">
      <c r="A189" s="218" t="s">
        <v>143</v>
      </c>
      <c r="B189" s="219" t="s">
        <v>100</v>
      </c>
      <c r="C189" s="241" t="s">
        <v>101</v>
      </c>
      <c r="D189" s="220"/>
      <c r="E189" s="221"/>
      <c r="F189" s="222"/>
      <c r="G189" s="222">
        <f>SUMIF(AG190:AG190,"&lt;&gt;NOR",G190:G190)</f>
        <v>0</v>
      </c>
      <c r="H189" s="222"/>
      <c r="I189" s="222">
        <f>SUM(I190:I190)</f>
        <v>0</v>
      </c>
      <c r="J189" s="222"/>
      <c r="K189" s="222">
        <f>SUM(K190:K190)</f>
        <v>0</v>
      </c>
      <c r="L189" s="222"/>
      <c r="M189" s="222">
        <f>SUM(M190:M190)</f>
        <v>0</v>
      </c>
      <c r="N189" s="222"/>
      <c r="O189" s="222">
        <f>SUM(O190:O190)</f>
        <v>0</v>
      </c>
      <c r="P189" s="222"/>
      <c r="Q189" s="222">
        <f>SUM(Q190:Q190)</f>
        <v>0</v>
      </c>
      <c r="R189" s="222"/>
      <c r="S189" s="222"/>
      <c r="T189" s="223"/>
      <c r="U189" s="217"/>
      <c r="V189" s="217">
        <f>SUM(V190:V190)</f>
        <v>0</v>
      </c>
      <c r="W189" s="217"/>
      <c r="AG189" t="s">
        <v>144</v>
      </c>
    </row>
    <row r="190" spans="1:60" ht="20.399999999999999" outlineLevel="1" x14ac:dyDescent="0.25">
      <c r="A190" s="233">
        <v>69</v>
      </c>
      <c r="B190" s="234" t="s">
        <v>403</v>
      </c>
      <c r="C190" s="244" t="s">
        <v>404</v>
      </c>
      <c r="D190" s="235" t="s">
        <v>241</v>
      </c>
      <c r="E190" s="236">
        <v>2</v>
      </c>
      <c r="F190" s="237"/>
      <c r="G190" s="238">
        <f>ROUND(E190*F190,2)</f>
        <v>0</v>
      </c>
      <c r="H190" s="237"/>
      <c r="I190" s="238">
        <f>ROUND(E190*H190,2)</f>
        <v>0</v>
      </c>
      <c r="J190" s="237"/>
      <c r="K190" s="238">
        <f>ROUND(E190*J190,2)</f>
        <v>0</v>
      </c>
      <c r="L190" s="238">
        <v>21</v>
      </c>
      <c r="M190" s="238">
        <f>G190*(1+L190/100)</f>
        <v>0</v>
      </c>
      <c r="N190" s="238">
        <v>0</v>
      </c>
      <c r="O190" s="238">
        <f>ROUND(E190*N190,2)</f>
        <v>0</v>
      </c>
      <c r="P190" s="238">
        <v>0</v>
      </c>
      <c r="Q190" s="238">
        <f>ROUND(E190*P190,2)</f>
        <v>0</v>
      </c>
      <c r="R190" s="238"/>
      <c r="S190" s="238" t="s">
        <v>162</v>
      </c>
      <c r="T190" s="239" t="s">
        <v>149</v>
      </c>
      <c r="U190" s="216">
        <v>0</v>
      </c>
      <c r="V190" s="216">
        <f>ROUND(E190*U190,2)</f>
        <v>0</v>
      </c>
      <c r="W190" s="216"/>
      <c r="X190" s="207"/>
      <c r="Y190" s="207"/>
      <c r="Z190" s="207"/>
      <c r="AA190" s="207"/>
      <c r="AB190" s="207"/>
      <c r="AC190" s="207"/>
      <c r="AD190" s="207"/>
      <c r="AE190" s="207"/>
      <c r="AF190" s="207"/>
      <c r="AG190" s="207" t="s">
        <v>332</v>
      </c>
      <c r="AH190" s="207"/>
      <c r="AI190" s="207"/>
      <c r="AJ190" s="207"/>
      <c r="AK190" s="207"/>
      <c r="AL190" s="207"/>
      <c r="AM190" s="207"/>
      <c r="AN190" s="207"/>
      <c r="AO190" s="207"/>
      <c r="AP190" s="207"/>
      <c r="AQ190" s="207"/>
      <c r="AR190" s="207"/>
      <c r="AS190" s="207"/>
      <c r="AT190" s="207"/>
      <c r="AU190" s="207"/>
      <c r="AV190" s="207"/>
      <c r="AW190" s="207"/>
      <c r="AX190" s="207"/>
      <c r="AY190" s="207"/>
      <c r="AZ190" s="207"/>
      <c r="BA190" s="207"/>
      <c r="BB190" s="207"/>
      <c r="BC190" s="207"/>
      <c r="BD190" s="207"/>
      <c r="BE190" s="207"/>
      <c r="BF190" s="207"/>
      <c r="BG190" s="207"/>
      <c r="BH190" s="207"/>
    </row>
    <row r="191" spans="1:60" x14ac:dyDescent="0.25">
      <c r="A191" s="218" t="s">
        <v>143</v>
      </c>
      <c r="B191" s="219" t="s">
        <v>102</v>
      </c>
      <c r="C191" s="241" t="s">
        <v>103</v>
      </c>
      <c r="D191" s="220"/>
      <c r="E191" s="221"/>
      <c r="F191" s="222"/>
      <c r="G191" s="222">
        <f>SUMIF(AG192:AG198,"&lt;&gt;NOR",G192:G198)</f>
        <v>0</v>
      </c>
      <c r="H191" s="222"/>
      <c r="I191" s="222">
        <f>SUM(I192:I198)</f>
        <v>0</v>
      </c>
      <c r="J191" s="222"/>
      <c r="K191" s="222">
        <f>SUM(K192:K198)</f>
        <v>0</v>
      </c>
      <c r="L191" s="222"/>
      <c r="M191" s="222">
        <f>SUM(M192:M198)</f>
        <v>0</v>
      </c>
      <c r="N191" s="222"/>
      <c r="O191" s="222">
        <f>SUM(O192:O198)</f>
        <v>0</v>
      </c>
      <c r="P191" s="222"/>
      <c r="Q191" s="222">
        <f>SUM(Q192:Q198)</f>
        <v>0</v>
      </c>
      <c r="R191" s="222"/>
      <c r="S191" s="222"/>
      <c r="T191" s="223"/>
      <c r="U191" s="217"/>
      <c r="V191" s="217">
        <f>SUM(V192:V198)</f>
        <v>5.0999999999999996</v>
      </c>
      <c r="W191" s="217"/>
      <c r="AG191" t="s">
        <v>144</v>
      </c>
    </row>
    <row r="192" spans="1:60" ht="20.399999999999999" outlineLevel="1" x14ac:dyDescent="0.25">
      <c r="A192" s="224">
        <v>70</v>
      </c>
      <c r="B192" s="225" t="s">
        <v>330</v>
      </c>
      <c r="C192" s="242" t="s">
        <v>331</v>
      </c>
      <c r="D192" s="226"/>
      <c r="E192" s="227">
        <v>0</v>
      </c>
      <c r="F192" s="228"/>
      <c r="G192" s="229">
        <f>ROUND(E192*F192,2)</f>
        <v>0</v>
      </c>
      <c r="H192" s="228"/>
      <c r="I192" s="229">
        <f>ROUND(E192*H192,2)</f>
        <v>0</v>
      </c>
      <c r="J192" s="228"/>
      <c r="K192" s="229">
        <f>ROUND(E192*J192,2)</f>
        <v>0</v>
      </c>
      <c r="L192" s="229">
        <v>21</v>
      </c>
      <c r="M192" s="229">
        <f>G192*(1+L192/100)</f>
        <v>0</v>
      </c>
      <c r="N192" s="229">
        <v>0</v>
      </c>
      <c r="O192" s="229">
        <f>ROUND(E192*N192,2)</f>
        <v>0</v>
      </c>
      <c r="P192" s="229">
        <v>0</v>
      </c>
      <c r="Q192" s="229">
        <f>ROUND(E192*P192,2)</f>
        <v>0</v>
      </c>
      <c r="R192" s="229"/>
      <c r="S192" s="229" t="s">
        <v>162</v>
      </c>
      <c r="T192" s="230" t="s">
        <v>149</v>
      </c>
      <c r="U192" s="216">
        <v>0</v>
      </c>
      <c r="V192" s="216">
        <f>ROUND(E192*U192,2)</f>
        <v>0</v>
      </c>
      <c r="W192" s="216"/>
      <c r="X192" s="207"/>
      <c r="Y192" s="207"/>
      <c r="Z192" s="207"/>
      <c r="AA192" s="207"/>
      <c r="AB192" s="207"/>
      <c r="AC192" s="207"/>
      <c r="AD192" s="207"/>
      <c r="AE192" s="207"/>
      <c r="AF192" s="207"/>
      <c r="AG192" s="207" t="s">
        <v>332</v>
      </c>
      <c r="AH192" s="207"/>
      <c r="AI192" s="207"/>
      <c r="AJ192" s="207"/>
      <c r="AK192" s="207"/>
      <c r="AL192" s="207"/>
      <c r="AM192" s="207"/>
      <c r="AN192" s="207"/>
      <c r="AO192" s="207"/>
      <c r="AP192" s="207"/>
      <c r="AQ192" s="207"/>
      <c r="AR192" s="207"/>
      <c r="AS192" s="207"/>
      <c r="AT192" s="207"/>
      <c r="AU192" s="207"/>
      <c r="AV192" s="207"/>
      <c r="AW192" s="207"/>
      <c r="AX192" s="207"/>
      <c r="AY192" s="207"/>
      <c r="AZ192" s="207"/>
      <c r="BA192" s="207"/>
      <c r="BB192" s="207"/>
      <c r="BC192" s="207"/>
      <c r="BD192" s="207"/>
      <c r="BE192" s="207"/>
      <c r="BF192" s="207"/>
      <c r="BG192" s="207"/>
      <c r="BH192" s="207"/>
    </row>
    <row r="193" spans="1:60" outlineLevel="1" x14ac:dyDescent="0.25">
      <c r="A193" s="214"/>
      <c r="B193" s="215"/>
      <c r="C193" s="243" t="s">
        <v>333</v>
      </c>
      <c r="D193" s="231"/>
      <c r="E193" s="231"/>
      <c r="F193" s="231"/>
      <c r="G193" s="231"/>
      <c r="H193" s="216"/>
      <c r="I193" s="216"/>
      <c r="J193" s="216"/>
      <c r="K193" s="216"/>
      <c r="L193" s="216"/>
      <c r="M193" s="216"/>
      <c r="N193" s="216"/>
      <c r="O193" s="216"/>
      <c r="P193" s="216"/>
      <c r="Q193" s="216"/>
      <c r="R193" s="216"/>
      <c r="S193" s="216"/>
      <c r="T193" s="216"/>
      <c r="U193" s="216"/>
      <c r="V193" s="216"/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152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outlineLevel="1" x14ac:dyDescent="0.25">
      <c r="A194" s="233">
        <v>71</v>
      </c>
      <c r="B194" s="234" t="s">
        <v>405</v>
      </c>
      <c r="C194" s="244" t="s">
        <v>406</v>
      </c>
      <c r="D194" s="235" t="s">
        <v>241</v>
      </c>
      <c r="E194" s="236">
        <v>2</v>
      </c>
      <c r="F194" s="237"/>
      <c r="G194" s="238">
        <f>ROUND(E194*F194,2)</f>
        <v>0</v>
      </c>
      <c r="H194" s="237"/>
      <c r="I194" s="238">
        <f>ROUND(E194*H194,2)</f>
        <v>0</v>
      </c>
      <c r="J194" s="237"/>
      <c r="K194" s="238">
        <f>ROUND(E194*J194,2)</f>
        <v>0</v>
      </c>
      <c r="L194" s="238">
        <v>21</v>
      </c>
      <c r="M194" s="238">
        <f>G194*(1+L194/100)</f>
        <v>0</v>
      </c>
      <c r="N194" s="238">
        <v>0</v>
      </c>
      <c r="O194" s="238">
        <f>ROUND(E194*N194,2)</f>
        <v>0</v>
      </c>
      <c r="P194" s="238">
        <v>0</v>
      </c>
      <c r="Q194" s="238">
        <f>ROUND(E194*P194,2)</f>
        <v>0</v>
      </c>
      <c r="R194" s="238"/>
      <c r="S194" s="238" t="s">
        <v>162</v>
      </c>
      <c r="T194" s="239" t="s">
        <v>149</v>
      </c>
      <c r="U194" s="216">
        <v>0</v>
      </c>
      <c r="V194" s="216">
        <f>ROUND(E194*U194,2)</f>
        <v>0</v>
      </c>
      <c r="W194" s="216"/>
      <c r="X194" s="207"/>
      <c r="Y194" s="207"/>
      <c r="Z194" s="207"/>
      <c r="AA194" s="207"/>
      <c r="AB194" s="207"/>
      <c r="AC194" s="207"/>
      <c r="AD194" s="207"/>
      <c r="AE194" s="207"/>
      <c r="AF194" s="207"/>
      <c r="AG194" s="207" t="s">
        <v>332</v>
      </c>
      <c r="AH194" s="207"/>
      <c r="AI194" s="207"/>
      <c r="AJ194" s="207"/>
      <c r="AK194" s="207"/>
      <c r="AL194" s="207"/>
      <c r="AM194" s="207"/>
      <c r="AN194" s="207"/>
      <c r="AO194" s="207"/>
      <c r="AP194" s="207"/>
      <c r="AQ194" s="207"/>
      <c r="AR194" s="207"/>
      <c r="AS194" s="207"/>
      <c r="AT194" s="207"/>
      <c r="AU194" s="207"/>
      <c r="AV194" s="207"/>
      <c r="AW194" s="207"/>
      <c r="AX194" s="207"/>
      <c r="AY194" s="207"/>
      <c r="AZ194" s="207"/>
      <c r="BA194" s="207"/>
      <c r="BB194" s="207"/>
      <c r="BC194" s="207"/>
      <c r="BD194" s="207"/>
      <c r="BE194" s="207"/>
      <c r="BF194" s="207"/>
      <c r="BG194" s="207"/>
      <c r="BH194" s="207"/>
    </row>
    <row r="195" spans="1:60" outlineLevel="1" x14ac:dyDescent="0.25">
      <c r="A195" s="233">
        <v>72</v>
      </c>
      <c r="B195" s="234" t="s">
        <v>407</v>
      </c>
      <c r="C195" s="244" t="s">
        <v>408</v>
      </c>
      <c r="D195" s="235" t="s">
        <v>241</v>
      </c>
      <c r="E195" s="236">
        <v>2</v>
      </c>
      <c r="F195" s="237"/>
      <c r="G195" s="238">
        <f>ROUND(E195*F195,2)</f>
        <v>0</v>
      </c>
      <c r="H195" s="237"/>
      <c r="I195" s="238">
        <f>ROUND(E195*H195,2)</f>
        <v>0</v>
      </c>
      <c r="J195" s="237"/>
      <c r="K195" s="238">
        <f>ROUND(E195*J195,2)</f>
        <v>0</v>
      </c>
      <c r="L195" s="238">
        <v>21</v>
      </c>
      <c r="M195" s="238">
        <f>G195*(1+L195/100)</f>
        <v>0</v>
      </c>
      <c r="N195" s="238">
        <v>0</v>
      </c>
      <c r="O195" s="238">
        <f>ROUND(E195*N195,2)</f>
        <v>0</v>
      </c>
      <c r="P195" s="238">
        <v>0</v>
      </c>
      <c r="Q195" s="238">
        <f>ROUND(E195*P195,2)</f>
        <v>0</v>
      </c>
      <c r="R195" s="238"/>
      <c r="S195" s="238" t="s">
        <v>162</v>
      </c>
      <c r="T195" s="239" t="s">
        <v>149</v>
      </c>
      <c r="U195" s="216">
        <v>0</v>
      </c>
      <c r="V195" s="216">
        <f>ROUND(E195*U195,2)</f>
        <v>0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332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33">
        <v>73</v>
      </c>
      <c r="B196" s="234" t="s">
        <v>409</v>
      </c>
      <c r="C196" s="244" t="s">
        <v>410</v>
      </c>
      <c r="D196" s="235" t="s">
        <v>241</v>
      </c>
      <c r="E196" s="236">
        <v>4</v>
      </c>
      <c r="F196" s="237"/>
      <c r="G196" s="238">
        <f>ROUND(E196*F196,2)</f>
        <v>0</v>
      </c>
      <c r="H196" s="237"/>
      <c r="I196" s="238">
        <f>ROUND(E196*H196,2)</f>
        <v>0</v>
      </c>
      <c r="J196" s="237"/>
      <c r="K196" s="238">
        <f>ROUND(E196*J196,2)</f>
        <v>0</v>
      </c>
      <c r="L196" s="238">
        <v>21</v>
      </c>
      <c r="M196" s="238">
        <f>G196*(1+L196/100)</f>
        <v>0</v>
      </c>
      <c r="N196" s="238">
        <v>0</v>
      </c>
      <c r="O196" s="238">
        <f>ROUND(E196*N196,2)</f>
        <v>0</v>
      </c>
      <c r="P196" s="238">
        <v>0</v>
      </c>
      <c r="Q196" s="238">
        <f>ROUND(E196*P196,2)</f>
        <v>0</v>
      </c>
      <c r="R196" s="238"/>
      <c r="S196" s="238" t="s">
        <v>162</v>
      </c>
      <c r="T196" s="239" t="s">
        <v>149</v>
      </c>
      <c r="U196" s="216">
        <v>0</v>
      </c>
      <c r="V196" s="216">
        <f>ROUND(E196*U196,2)</f>
        <v>0</v>
      </c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332</v>
      </c>
      <c r="AH196" s="207"/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5">
      <c r="A197" s="233">
        <v>74</v>
      </c>
      <c r="B197" s="234" t="s">
        <v>411</v>
      </c>
      <c r="C197" s="244" t="s">
        <v>412</v>
      </c>
      <c r="D197" s="235" t="s">
        <v>241</v>
      </c>
      <c r="E197" s="236">
        <v>4</v>
      </c>
      <c r="F197" s="237"/>
      <c r="G197" s="238">
        <f>ROUND(E197*F197,2)</f>
        <v>0</v>
      </c>
      <c r="H197" s="237"/>
      <c r="I197" s="238">
        <f>ROUND(E197*H197,2)</f>
        <v>0</v>
      </c>
      <c r="J197" s="237"/>
      <c r="K197" s="238">
        <f>ROUND(E197*J197,2)</f>
        <v>0</v>
      </c>
      <c r="L197" s="238">
        <v>21</v>
      </c>
      <c r="M197" s="238">
        <f>G197*(1+L197/100)</f>
        <v>0</v>
      </c>
      <c r="N197" s="238">
        <v>0</v>
      </c>
      <c r="O197" s="238">
        <f>ROUND(E197*N197,2)</f>
        <v>0</v>
      </c>
      <c r="P197" s="238">
        <v>0</v>
      </c>
      <c r="Q197" s="238">
        <f>ROUND(E197*P197,2)</f>
        <v>0</v>
      </c>
      <c r="R197" s="238"/>
      <c r="S197" s="238" t="s">
        <v>162</v>
      </c>
      <c r="T197" s="239" t="s">
        <v>149</v>
      </c>
      <c r="U197" s="216">
        <v>0</v>
      </c>
      <c r="V197" s="216">
        <f>ROUND(E197*U197,2)</f>
        <v>0</v>
      </c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332</v>
      </c>
      <c r="AH197" s="207"/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33">
        <v>75</v>
      </c>
      <c r="B198" s="234" t="s">
        <v>413</v>
      </c>
      <c r="C198" s="244" t="s">
        <v>414</v>
      </c>
      <c r="D198" s="235" t="s">
        <v>174</v>
      </c>
      <c r="E198" s="236">
        <v>17</v>
      </c>
      <c r="F198" s="237"/>
      <c r="G198" s="238">
        <f>ROUND(E198*F198,2)</f>
        <v>0</v>
      </c>
      <c r="H198" s="237"/>
      <c r="I198" s="238">
        <f>ROUND(E198*H198,2)</f>
        <v>0</v>
      </c>
      <c r="J198" s="237"/>
      <c r="K198" s="238">
        <f>ROUND(E198*J198,2)</f>
        <v>0</v>
      </c>
      <c r="L198" s="238">
        <v>21</v>
      </c>
      <c r="M198" s="238">
        <f>G198*(1+L198/100)</f>
        <v>0</v>
      </c>
      <c r="N198" s="238">
        <v>0</v>
      </c>
      <c r="O198" s="238">
        <f>ROUND(E198*N198,2)</f>
        <v>0</v>
      </c>
      <c r="P198" s="238">
        <v>0</v>
      </c>
      <c r="Q198" s="238">
        <f>ROUND(E198*P198,2)</f>
        <v>0</v>
      </c>
      <c r="R198" s="238"/>
      <c r="S198" s="238" t="s">
        <v>162</v>
      </c>
      <c r="T198" s="239" t="s">
        <v>149</v>
      </c>
      <c r="U198" s="216">
        <v>0.3</v>
      </c>
      <c r="V198" s="216">
        <f>ROUND(E198*U198,2)</f>
        <v>5.0999999999999996</v>
      </c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319</v>
      </c>
      <c r="AH198" s="207"/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x14ac:dyDescent="0.25">
      <c r="A199" s="218" t="s">
        <v>143</v>
      </c>
      <c r="B199" s="219" t="s">
        <v>104</v>
      </c>
      <c r="C199" s="241" t="s">
        <v>105</v>
      </c>
      <c r="D199" s="220"/>
      <c r="E199" s="221"/>
      <c r="F199" s="222"/>
      <c r="G199" s="222">
        <f>SUMIF(AG200:AG200,"&lt;&gt;NOR",G200:G200)</f>
        <v>0</v>
      </c>
      <c r="H199" s="222"/>
      <c r="I199" s="222">
        <f>SUM(I200:I200)</f>
        <v>0</v>
      </c>
      <c r="J199" s="222"/>
      <c r="K199" s="222">
        <f>SUM(K200:K200)</f>
        <v>0</v>
      </c>
      <c r="L199" s="222"/>
      <c r="M199" s="222">
        <f>SUM(M200:M200)</f>
        <v>0</v>
      </c>
      <c r="N199" s="222"/>
      <c r="O199" s="222">
        <f>SUM(O200:O200)</f>
        <v>0</v>
      </c>
      <c r="P199" s="222"/>
      <c r="Q199" s="222">
        <f>SUM(Q200:Q200)</f>
        <v>0</v>
      </c>
      <c r="R199" s="222"/>
      <c r="S199" s="222"/>
      <c r="T199" s="223"/>
      <c r="U199" s="217"/>
      <c r="V199" s="217">
        <f>SUM(V200:V200)</f>
        <v>0</v>
      </c>
      <c r="W199" s="217"/>
      <c r="AG199" t="s">
        <v>144</v>
      </c>
    </row>
    <row r="200" spans="1:60" outlineLevel="1" x14ac:dyDescent="0.25">
      <c r="A200" s="233">
        <v>76</v>
      </c>
      <c r="B200" s="234" t="s">
        <v>415</v>
      </c>
      <c r="C200" s="244" t="s">
        <v>416</v>
      </c>
      <c r="D200" s="235" t="s">
        <v>305</v>
      </c>
      <c r="E200" s="236">
        <v>1</v>
      </c>
      <c r="F200" s="237"/>
      <c r="G200" s="238">
        <f>ROUND(E200*F200,2)</f>
        <v>0</v>
      </c>
      <c r="H200" s="237"/>
      <c r="I200" s="238">
        <f>ROUND(E200*H200,2)</f>
        <v>0</v>
      </c>
      <c r="J200" s="237"/>
      <c r="K200" s="238">
        <f>ROUND(E200*J200,2)</f>
        <v>0</v>
      </c>
      <c r="L200" s="238">
        <v>21</v>
      </c>
      <c r="M200" s="238">
        <f>G200*(1+L200/100)</f>
        <v>0</v>
      </c>
      <c r="N200" s="238">
        <v>0</v>
      </c>
      <c r="O200" s="238">
        <f>ROUND(E200*N200,2)</f>
        <v>0</v>
      </c>
      <c r="P200" s="238">
        <v>0</v>
      </c>
      <c r="Q200" s="238">
        <f>ROUND(E200*P200,2)</f>
        <v>0</v>
      </c>
      <c r="R200" s="238"/>
      <c r="S200" s="238" t="s">
        <v>162</v>
      </c>
      <c r="T200" s="239" t="s">
        <v>149</v>
      </c>
      <c r="U200" s="216">
        <v>0</v>
      </c>
      <c r="V200" s="216">
        <f>ROUND(E200*U200,2)</f>
        <v>0</v>
      </c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176</v>
      </c>
      <c r="AH200" s="207"/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x14ac:dyDescent="0.25">
      <c r="A201" s="218" t="s">
        <v>143</v>
      </c>
      <c r="B201" s="219" t="s">
        <v>106</v>
      </c>
      <c r="C201" s="241" t="s">
        <v>107</v>
      </c>
      <c r="D201" s="220"/>
      <c r="E201" s="221"/>
      <c r="F201" s="222"/>
      <c r="G201" s="222">
        <f>SUMIF(AG202:AG202,"&lt;&gt;NOR",G202:G202)</f>
        <v>0</v>
      </c>
      <c r="H201" s="222"/>
      <c r="I201" s="222">
        <f>SUM(I202:I202)</f>
        <v>0</v>
      </c>
      <c r="J201" s="222"/>
      <c r="K201" s="222">
        <f>SUM(K202:K202)</f>
        <v>0</v>
      </c>
      <c r="L201" s="222"/>
      <c r="M201" s="222">
        <f>SUM(M202:M202)</f>
        <v>0</v>
      </c>
      <c r="N201" s="222"/>
      <c r="O201" s="222">
        <f>SUM(O202:O202)</f>
        <v>0</v>
      </c>
      <c r="P201" s="222"/>
      <c r="Q201" s="222">
        <f>SUM(Q202:Q202)</f>
        <v>0</v>
      </c>
      <c r="R201" s="222"/>
      <c r="S201" s="222"/>
      <c r="T201" s="223"/>
      <c r="U201" s="217"/>
      <c r="V201" s="217">
        <f>SUM(V202:V202)</f>
        <v>0</v>
      </c>
      <c r="W201" s="217"/>
      <c r="AG201" t="s">
        <v>144</v>
      </c>
    </row>
    <row r="202" spans="1:60" outlineLevel="1" x14ac:dyDescent="0.25">
      <c r="A202" s="233">
        <v>77</v>
      </c>
      <c r="B202" s="234" t="s">
        <v>417</v>
      </c>
      <c r="C202" s="244" t="s">
        <v>418</v>
      </c>
      <c r="D202" s="235" t="s">
        <v>305</v>
      </c>
      <c r="E202" s="236">
        <v>1</v>
      </c>
      <c r="F202" s="237"/>
      <c r="G202" s="238">
        <f>ROUND(E202*F202,2)</f>
        <v>0</v>
      </c>
      <c r="H202" s="237"/>
      <c r="I202" s="238">
        <f>ROUND(E202*H202,2)</f>
        <v>0</v>
      </c>
      <c r="J202" s="237"/>
      <c r="K202" s="238">
        <f>ROUND(E202*J202,2)</f>
        <v>0</v>
      </c>
      <c r="L202" s="238">
        <v>21</v>
      </c>
      <c r="M202" s="238">
        <f>G202*(1+L202/100)</f>
        <v>0</v>
      </c>
      <c r="N202" s="238">
        <v>0</v>
      </c>
      <c r="O202" s="238">
        <f>ROUND(E202*N202,2)</f>
        <v>0</v>
      </c>
      <c r="P202" s="238">
        <v>0</v>
      </c>
      <c r="Q202" s="238">
        <f>ROUND(E202*P202,2)</f>
        <v>0</v>
      </c>
      <c r="R202" s="238"/>
      <c r="S202" s="238" t="s">
        <v>162</v>
      </c>
      <c r="T202" s="239" t="s">
        <v>149</v>
      </c>
      <c r="U202" s="216">
        <v>0</v>
      </c>
      <c r="V202" s="216">
        <f>ROUND(E202*U202,2)</f>
        <v>0</v>
      </c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176</v>
      </c>
      <c r="AH202" s="207"/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x14ac:dyDescent="0.25">
      <c r="A203" s="218" t="s">
        <v>143</v>
      </c>
      <c r="B203" s="219" t="s">
        <v>108</v>
      </c>
      <c r="C203" s="241" t="s">
        <v>109</v>
      </c>
      <c r="D203" s="220"/>
      <c r="E203" s="221"/>
      <c r="F203" s="222"/>
      <c r="G203" s="222">
        <f>SUMIF(AG204:AG204,"&lt;&gt;NOR",G204:G204)</f>
        <v>0</v>
      </c>
      <c r="H203" s="222"/>
      <c r="I203" s="222">
        <f>SUM(I204:I204)</f>
        <v>0</v>
      </c>
      <c r="J203" s="222"/>
      <c r="K203" s="222">
        <f>SUM(K204:K204)</f>
        <v>0</v>
      </c>
      <c r="L203" s="222"/>
      <c r="M203" s="222">
        <f>SUM(M204:M204)</f>
        <v>0</v>
      </c>
      <c r="N203" s="222"/>
      <c r="O203" s="222">
        <f>SUM(O204:O204)</f>
        <v>0</v>
      </c>
      <c r="P203" s="222"/>
      <c r="Q203" s="222">
        <f>SUM(Q204:Q204)</f>
        <v>0</v>
      </c>
      <c r="R203" s="222"/>
      <c r="S203" s="222"/>
      <c r="T203" s="223"/>
      <c r="U203" s="217"/>
      <c r="V203" s="217">
        <f>SUM(V204:V204)</f>
        <v>0</v>
      </c>
      <c r="W203" s="217"/>
      <c r="AG203" t="s">
        <v>144</v>
      </c>
    </row>
    <row r="204" spans="1:60" outlineLevel="1" x14ac:dyDescent="0.25">
      <c r="A204" s="233">
        <v>78</v>
      </c>
      <c r="B204" s="234" t="s">
        <v>419</v>
      </c>
      <c r="C204" s="244" t="s">
        <v>420</v>
      </c>
      <c r="D204" s="235" t="s">
        <v>305</v>
      </c>
      <c r="E204" s="236">
        <v>1</v>
      </c>
      <c r="F204" s="237"/>
      <c r="G204" s="238">
        <f>ROUND(E204*F204,2)</f>
        <v>0</v>
      </c>
      <c r="H204" s="237"/>
      <c r="I204" s="238">
        <f>ROUND(E204*H204,2)</f>
        <v>0</v>
      </c>
      <c r="J204" s="237"/>
      <c r="K204" s="238">
        <f>ROUND(E204*J204,2)</f>
        <v>0</v>
      </c>
      <c r="L204" s="238">
        <v>21</v>
      </c>
      <c r="M204" s="238">
        <f>G204*(1+L204/100)</f>
        <v>0</v>
      </c>
      <c r="N204" s="238">
        <v>0</v>
      </c>
      <c r="O204" s="238">
        <f>ROUND(E204*N204,2)</f>
        <v>0</v>
      </c>
      <c r="P204" s="238">
        <v>0</v>
      </c>
      <c r="Q204" s="238">
        <f>ROUND(E204*P204,2)</f>
        <v>0</v>
      </c>
      <c r="R204" s="238"/>
      <c r="S204" s="238" t="s">
        <v>162</v>
      </c>
      <c r="T204" s="239" t="s">
        <v>149</v>
      </c>
      <c r="U204" s="216">
        <v>0</v>
      </c>
      <c r="V204" s="216">
        <f>ROUND(E204*U204,2)</f>
        <v>0</v>
      </c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176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x14ac:dyDescent="0.25">
      <c r="A205" s="218" t="s">
        <v>143</v>
      </c>
      <c r="B205" s="219" t="s">
        <v>110</v>
      </c>
      <c r="C205" s="241" t="s">
        <v>111</v>
      </c>
      <c r="D205" s="220"/>
      <c r="E205" s="221"/>
      <c r="F205" s="222"/>
      <c r="G205" s="222">
        <f>SUMIF(AG206:AG206,"&lt;&gt;NOR",G206:G206)</f>
        <v>0</v>
      </c>
      <c r="H205" s="222"/>
      <c r="I205" s="222">
        <f>SUM(I206:I206)</f>
        <v>0</v>
      </c>
      <c r="J205" s="222"/>
      <c r="K205" s="222">
        <f>SUM(K206:K206)</f>
        <v>0</v>
      </c>
      <c r="L205" s="222"/>
      <c r="M205" s="222">
        <f>SUM(M206:M206)</f>
        <v>0</v>
      </c>
      <c r="N205" s="222"/>
      <c r="O205" s="222">
        <f>SUM(O206:O206)</f>
        <v>0</v>
      </c>
      <c r="P205" s="222"/>
      <c r="Q205" s="222">
        <f>SUM(Q206:Q206)</f>
        <v>0</v>
      </c>
      <c r="R205" s="222"/>
      <c r="S205" s="222"/>
      <c r="T205" s="223"/>
      <c r="U205" s="217"/>
      <c r="V205" s="217">
        <f>SUM(V206:V206)</f>
        <v>0</v>
      </c>
      <c r="W205" s="217"/>
      <c r="AG205" t="s">
        <v>144</v>
      </c>
    </row>
    <row r="206" spans="1:60" outlineLevel="1" x14ac:dyDescent="0.25">
      <c r="A206" s="233">
        <v>79</v>
      </c>
      <c r="B206" s="234" t="s">
        <v>421</v>
      </c>
      <c r="C206" s="244" t="s">
        <v>422</v>
      </c>
      <c r="D206" s="235" t="s">
        <v>305</v>
      </c>
      <c r="E206" s="236">
        <v>1</v>
      </c>
      <c r="F206" s="237"/>
      <c r="G206" s="238">
        <f>ROUND(E206*F206,2)</f>
        <v>0</v>
      </c>
      <c r="H206" s="237"/>
      <c r="I206" s="238">
        <f>ROUND(E206*H206,2)</f>
        <v>0</v>
      </c>
      <c r="J206" s="237"/>
      <c r="K206" s="238">
        <f>ROUND(E206*J206,2)</f>
        <v>0</v>
      </c>
      <c r="L206" s="238">
        <v>21</v>
      </c>
      <c r="M206" s="238">
        <f>G206*(1+L206/100)</f>
        <v>0</v>
      </c>
      <c r="N206" s="238">
        <v>0</v>
      </c>
      <c r="O206" s="238">
        <f>ROUND(E206*N206,2)</f>
        <v>0</v>
      </c>
      <c r="P206" s="238">
        <v>0</v>
      </c>
      <c r="Q206" s="238">
        <f>ROUND(E206*P206,2)</f>
        <v>0</v>
      </c>
      <c r="R206" s="238"/>
      <c r="S206" s="238" t="s">
        <v>162</v>
      </c>
      <c r="T206" s="239" t="s">
        <v>149</v>
      </c>
      <c r="U206" s="216">
        <v>0</v>
      </c>
      <c r="V206" s="216">
        <f>ROUND(E206*U206,2)</f>
        <v>0</v>
      </c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332</v>
      </c>
      <c r="AH206" s="207"/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x14ac:dyDescent="0.25">
      <c r="A207" s="218" t="s">
        <v>143</v>
      </c>
      <c r="B207" s="219" t="s">
        <v>112</v>
      </c>
      <c r="C207" s="241" t="s">
        <v>113</v>
      </c>
      <c r="D207" s="220"/>
      <c r="E207" s="221"/>
      <c r="F207" s="222"/>
      <c r="G207" s="222">
        <f>SUMIF(AG208:AG237,"&lt;&gt;NOR",G208:G237)</f>
        <v>0</v>
      </c>
      <c r="H207" s="222"/>
      <c r="I207" s="222">
        <f>SUM(I208:I237)</f>
        <v>0</v>
      </c>
      <c r="J207" s="222"/>
      <c r="K207" s="222">
        <f>SUM(K208:K237)</f>
        <v>0</v>
      </c>
      <c r="L207" s="222"/>
      <c r="M207" s="222">
        <f>SUM(M208:M237)</f>
        <v>0</v>
      </c>
      <c r="N207" s="222"/>
      <c r="O207" s="222">
        <f>SUM(O208:O237)</f>
        <v>0</v>
      </c>
      <c r="P207" s="222"/>
      <c r="Q207" s="222">
        <f>SUM(Q208:Q237)</f>
        <v>0</v>
      </c>
      <c r="R207" s="222"/>
      <c r="S207" s="222"/>
      <c r="T207" s="223"/>
      <c r="U207" s="217"/>
      <c r="V207" s="217">
        <f>SUM(V208:V237)</f>
        <v>11.190000000000001</v>
      </c>
      <c r="W207" s="217"/>
      <c r="AG207" t="s">
        <v>144</v>
      </c>
    </row>
    <row r="208" spans="1:60" outlineLevel="1" x14ac:dyDescent="0.25">
      <c r="A208" s="224">
        <v>80</v>
      </c>
      <c r="B208" s="225" t="s">
        <v>423</v>
      </c>
      <c r="C208" s="242" t="s">
        <v>424</v>
      </c>
      <c r="D208" s="226" t="s">
        <v>322</v>
      </c>
      <c r="E208" s="227">
        <v>2.1688299999999998</v>
      </c>
      <c r="F208" s="228"/>
      <c r="G208" s="229">
        <f>ROUND(E208*F208,2)</f>
        <v>0</v>
      </c>
      <c r="H208" s="228"/>
      <c r="I208" s="229">
        <f>ROUND(E208*H208,2)</f>
        <v>0</v>
      </c>
      <c r="J208" s="228"/>
      <c r="K208" s="229">
        <f>ROUND(E208*J208,2)</f>
        <v>0</v>
      </c>
      <c r="L208" s="229">
        <v>21</v>
      </c>
      <c r="M208" s="229">
        <f>G208*(1+L208/100)</f>
        <v>0</v>
      </c>
      <c r="N208" s="229">
        <v>0</v>
      </c>
      <c r="O208" s="229">
        <f>ROUND(E208*N208,2)</f>
        <v>0</v>
      </c>
      <c r="P208" s="229">
        <v>0</v>
      </c>
      <c r="Q208" s="229">
        <f>ROUND(E208*P208,2)</f>
        <v>0</v>
      </c>
      <c r="R208" s="229" t="s">
        <v>265</v>
      </c>
      <c r="S208" s="229" t="s">
        <v>148</v>
      </c>
      <c r="T208" s="230" t="s">
        <v>148</v>
      </c>
      <c r="U208" s="216">
        <v>0.93300000000000005</v>
      </c>
      <c r="V208" s="216">
        <f>ROUND(E208*U208,2)</f>
        <v>2.02</v>
      </c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425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14"/>
      <c r="B209" s="215"/>
      <c r="C209" s="255" t="s">
        <v>426</v>
      </c>
      <c r="D209" s="249"/>
      <c r="E209" s="250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178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14"/>
      <c r="B210" s="215"/>
      <c r="C210" s="255" t="s">
        <v>427</v>
      </c>
      <c r="D210" s="249"/>
      <c r="E210" s="250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178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55" t="s">
        <v>428</v>
      </c>
      <c r="D211" s="249"/>
      <c r="E211" s="250">
        <v>2.1688299999999998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178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24">
        <v>81</v>
      </c>
      <c r="B212" s="225" t="s">
        <v>429</v>
      </c>
      <c r="C212" s="242" t="s">
        <v>430</v>
      </c>
      <c r="D212" s="226" t="s">
        <v>322</v>
      </c>
      <c r="E212" s="227">
        <v>6.5065</v>
      </c>
      <c r="F212" s="228"/>
      <c r="G212" s="229">
        <f>ROUND(E212*F212,2)</f>
        <v>0</v>
      </c>
      <c r="H212" s="228"/>
      <c r="I212" s="229">
        <f>ROUND(E212*H212,2)</f>
        <v>0</v>
      </c>
      <c r="J212" s="228"/>
      <c r="K212" s="229">
        <f>ROUND(E212*J212,2)</f>
        <v>0</v>
      </c>
      <c r="L212" s="229">
        <v>21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 t="s">
        <v>265</v>
      </c>
      <c r="S212" s="229" t="s">
        <v>148</v>
      </c>
      <c r="T212" s="230" t="s">
        <v>148</v>
      </c>
      <c r="U212" s="216">
        <v>0.65300000000000002</v>
      </c>
      <c r="V212" s="216">
        <f>ROUND(E212*U212,2)</f>
        <v>4.25</v>
      </c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425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5">
      <c r="A213" s="214"/>
      <c r="B213" s="215"/>
      <c r="C213" s="255" t="s">
        <v>426</v>
      </c>
      <c r="D213" s="249"/>
      <c r="E213" s="250"/>
      <c r="F213" s="216"/>
      <c r="G213" s="216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178</v>
      </c>
      <c r="AH213" s="207">
        <v>0</v>
      </c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14"/>
      <c r="B214" s="215"/>
      <c r="C214" s="255" t="s">
        <v>427</v>
      </c>
      <c r="D214" s="249"/>
      <c r="E214" s="250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178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14"/>
      <c r="B215" s="215"/>
      <c r="C215" s="255" t="s">
        <v>431</v>
      </c>
      <c r="D215" s="249"/>
      <c r="E215" s="250">
        <v>6.5065</v>
      </c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178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24">
        <v>82</v>
      </c>
      <c r="B216" s="225" t="s">
        <v>432</v>
      </c>
      <c r="C216" s="242" t="s">
        <v>433</v>
      </c>
      <c r="D216" s="226" t="s">
        <v>322</v>
      </c>
      <c r="E216" s="227">
        <v>2.1688299999999998</v>
      </c>
      <c r="F216" s="228"/>
      <c r="G216" s="229">
        <f>ROUND(E216*F216,2)</f>
        <v>0</v>
      </c>
      <c r="H216" s="228"/>
      <c r="I216" s="229">
        <f>ROUND(E216*H216,2)</f>
        <v>0</v>
      </c>
      <c r="J216" s="228"/>
      <c r="K216" s="229">
        <f>ROUND(E216*J216,2)</f>
        <v>0</v>
      </c>
      <c r="L216" s="229">
        <v>21</v>
      </c>
      <c r="M216" s="229">
        <f>G216*(1+L216/100)</f>
        <v>0</v>
      </c>
      <c r="N216" s="229">
        <v>0</v>
      </c>
      <c r="O216" s="229">
        <f>ROUND(E216*N216,2)</f>
        <v>0</v>
      </c>
      <c r="P216" s="229">
        <v>0</v>
      </c>
      <c r="Q216" s="229">
        <f>ROUND(E216*P216,2)</f>
        <v>0</v>
      </c>
      <c r="R216" s="229" t="s">
        <v>265</v>
      </c>
      <c r="S216" s="229" t="s">
        <v>148</v>
      </c>
      <c r="T216" s="230" t="s">
        <v>148</v>
      </c>
      <c r="U216" s="216">
        <v>0.49</v>
      </c>
      <c r="V216" s="216">
        <f>ROUND(E216*U216,2)</f>
        <v>1.06</v>
      </c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425</v>
      </c>
      <c r="AH216" s="207"/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14"/>
      <c r="B217" s="215"/>
      <c r="C217" s="243" t="s">
        <v>434</v>
      </c>
      <c r="D217" s="231"/>
      <c r="E217" s="231"/>
      <c r="F217" s="231"/>
      <c r="G217" s="231"/>
      <c r="H217" s="216"/>
      <c r="I217" s="216"/>
      <c r="J217" s="216"/>
      <c r="K217" s="216"/>
      <c r="L217" s="216"/>
      <c r="M217" s="216"/>
      <c r="N217" s="216"/>
      <c r="O217" s="216"/>
      <c r="P217" s="216"/>
      <c r="Q217" s="216"/>
      <c r="R217" s="216"/>
      <c r="S217" s="216"/>
      <c r="T217" s="216"/>
      <c r="U217" s="216"/>
      <c r="V217" s="216"/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152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14"/>
      <c r="B218" s="215"/>
      <c r="C218" s="255" t="s">
        <v>426</v>
      </c>
      <c r="D218" s="249"/>
      <c r="E218" s="250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178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55" t="s">
        <v>427</v>
      </c>
      <c r="D219" s="249"/>
      <c r="E219" s="250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178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14"/>
      <c r="B220" s="215"/>
      <c r="C220" s="255" t="s">
        <v>428</v>
      </c>
      <c r="D220" s="249"/>
      <c r="E220" s="250">
        <v>2.1688299999999998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178</v>
      </c>
      <c r="AH220" s="207">
        <v>0</v>
      </c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24">
        <v>83</v>
      </c>
      <c r="B221" s="225" t="s">
        <v>435</v>
      </c>
      <c r="C221" s="242" t="s">
        <v>436</v>
      </c>
      <c r="D221" s="226" t="s">
        <v>322</v>
      </c>
      <c r="E221" s="227">
        <v>30.363669999999999</v>
      </c>
      <c r="F221" s="228"/>
      <c r="G221" s="229">
        <f>ROUND(E221*F221,2)</f>
        <v>0</v>
      </c>
      <c r="H221" s="228"/>
      <c r="I221" s="229">
        <f>ROUND(E221*H221,2)</f>
        <v>0</v>
      </c>
      <c r="J221" s="228"/>
      <c r="K221" s="229">
        <f>ROUND(E221*J221,2)</f>
        <v>0</v>
      </c>
      <c r="L221" s="229">
        <v>21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 t="s">
        <v>265</v>
      </c>
      <c r="S221" s="229" t="s">
        <v>148</v>
      </c>
      <c r="T221" s="230" t="s">
        <v>148</v>
      </c>
      <c r="U221" s="216">
        <v>0</v>
      </c>
      <c r="V221" s="216">
        <f>ROUND(E221*U221,2)</f>
        <v>0</v>
      </c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425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5">
      <c r="A222" s="214"/>
      <c r="B222" s="215"/>
      <c r="C222" s="255" t="s">
        <v>426</v>
      </c>
      <c r="D222" s="249"/>
      <c r="E222" s="250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178</v>
      </c>
      <c r="AH222" s="207">
        <v>0</v>
      </c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5">
      <c r="A223" s="214"/>
      <c r="B223" s="215"/>
      <c r="C223" s="255" t="s">
        <v>427</v>
      </c>
      <c r="D223" s="249"/>
      <c r="E223" s="250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178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5">
      <c r="A224" s="214"/>
      <c r="B224" s="215"/>
      <c r="C224" s="255" t="s">
        <v>437</v>
      </c>
      <c r="D224" s="249"/>
      <c r="E224" s="250">
        <v>30.363669999999999</v>
      </c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178</v>
      </c>
      <c r="AH224" s="207">
        <v>0</v>
      </c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60" outlineLevel="1" x14ac:dyDescent="0.25">
      <c r="A225" s="224">
        <v>84</v>
      </c>
      <c r="B225" s="225" t="s">
        <v>438</v>
      </c>
      <c r="C225" s="242" t="s">
        <v>439</v>
      </c>
      <c r="D225" s="226" t="s">
        <v>322</v>
      </c>
      <c r="E225" s="227">
        <v>2.1688299999999998</v>
      </c>
      <c r="F225" s="228"/>
      <c r="G225" s="229">
        <f>ROUND(E225*F225,2)</f>
        <v>0</v>
      </c>
      <c r="H225" s="228"/>
      <c r="I225" s="229">
        <f>ROUND(E225*H225,2)</f>
        <v>0</v>
      </c>
      <c r="J225" s="228"/>
      <c r="K225" s="229">
        <f>ROUND(E225*J225,2)</f>
        <v>0</v>
      </c>
      <c r="L225" s="229">
        <v>21</v>
      </c>
      <c r="M225" s="229">
        <f>G225*(1+L225/100)</f>
        <v>0</v>
      </c>
      <c r="N225" s="229">
        <v>0</v>
      </c>
      <c r="O225" s="229">
        <f>ROUND(E225*N225,2)</f>
        <v>0</v>
      </c>
      <c r="P225" s="229">
        <v>0</v>
      </c>
      <c r="Q225" s="229">
        <f>ROUND(E225*P225,2)</f>
        <v>0</v>
      </c>
      <c r="R225" s="229" t="s">
        <v>265</v>
      </c>
      <c r="S225" s="229" t="s">
        <v>148</v>
      </c>
      <c r="T225" s="230" t="s">
        <v>148</v>
      </c>
      <c r="U225" s="216">
        <v>0.94199999999999995</v>
      </c>
      <c r="V225" s="216">
        <f>ROUND(E225*U225,2)</f>
        <v>2.04</v>
      </c>
      <c r="W225" s="216"/>
      <c r="X225" s="207"/>
      <c r="Y225" s="207"/>
      <c r="Z225" s="207"/>
      <c r="AA225" s="207"/>
      <c r="AB225" s="207"/>
      <c r="AC225" s="207"/>
      <c r="AD225" s="207"/>
      <c r="AE225" s="207"/>
      <c r="AF225" s="207"/>
      <c r="AG225" s="207" t="s">
        <v>425</v>
      </c>
      <c r="AH225" s="207"/>
      <c r="AI225" s="207"/>
      <c r="AJ225" s="207"/>
      <c r="AK225" s="207"/>
      <c r="AL225" s="207"/>
      <c r="AM225" s="207"/>
      <c r="AN225" s="207"/>
      <c r="AO225" s="207"/>
      <c r="AP225" s="207"/>
      <c r="AQ225" s="207"/>
      <c r="AR225" s="207"/>
      <c r="AS225" s="207"/>
      <c r="AT225" s="207"/>
      <c r="AU225" s="207"/>
      <c r="AV225" s="207"/>
      <c r="AW225" s="207"/>
      <c r="AX225" s="207"/>
      <c r="AY225" s="207"/>
      <c r="AZ225" s="207"/>
      <c r="BA225" s="207"/>
      <c r="BB225" s="207"/>
      <c r="BC225" s="207"/>
      <c r="BD225" s="207"/>
      <c r="BE225" s="207"/>
      <c r="BF225" s="207"/>
      <c r="BG225" s="207"/>
      <c r="BH225" s="207"/>
    </row>
    <row r="226" spans="1:60" outlineLevel="1" x14ac:dyDescent="0.25">
      <c r="A226" s="214"/>
      <c r="B226" s="215"/>
      <c r="C226" s="243" t="s">
        <v>440</v>
      </c>
      <c r="D226" s="231"/>
      <c r="E226" s="231"/>
      <c r="F226" s="231"/>
      <c r="G226" s="231"/>
      <c r="H226" s="216"/>
      <c r="I226" s="216"/>
      <c r="J226" s="216"/>
      <c r="K226" s="216"/>
      <c r="L226" s="216"/>
      <c r="M226" s="216"/>
      <c r="N226" s="216"/>
      <c r="O226" s="216"/>
      <c r="P226" s="216"/>
      <c r="Q226" s="216"/>
      <c r="R226" s="216"/>
      <c r="S226" s="216"/>
      <c r="T226" s="216"/>
      <c r="U226" s="216"/>
      <c r="V226" s="216"/>
      <c r="W226" s="216"/>
      <c r="X226" s="207"/>
      <c r="Y226" s="207"/>
      <c r="Z226" s="207"/>
      <c r="AA226" s="207"/>
      <c r="AB226" s="207"/>
      <c r="AC226" s="207"/>
      <c r="AD226" s="207"/>
      <c r="AE226" s="207"/>
      <c r="AF226" s="207"/>
      <c r="AG226" s="207" t="s">
        <v>152</v>
      </c>
      <c r="AH226" s="207"/>
      <c r="AI226" s="207"/>
      <c r="AJ226" s="207"/>
      <c r="AK226" s="207"/>
      <c r="AL226" s="207"/>
      <c r="AM226" s="207"/>
      <c r="AN226" s="207"/>
      <c r="AO226" s="207"/>
      <c r="AP226" s="207"/>
      <c r="AQ226" s="207"/>
      <c r="AR226" s="207"/>
      <c r="AS226" s="207"/>
      <c r="AT226" s="207"/>
      <c r="AU226" s="207"/>
      <c r="AV226" s="207"/>
      <c r="AW226" s="207"/>
      <c r="AX226" s="207"/>
      <c r="AY226" s="207"/>
      <c r="AZ226" s="207"/>
      <c r="BA226" s="207"/>
      <c r="BB226" s="207"/>
      <c r="BC226" s="207"/>
      <c r="BD226" s="207"/>
      <c r="BE226" s="207"/>
      <c r="BF226" s="207"/>
      <c r="BG226" s="207"/>
      <c r="BH226" s="207"/>
    </row>
    <row r="227" spans="1:60" outlineLevel="1" x14ac:dyDescent="0.25">
      <c r="A227" s="214"/>
      <c r="B227" s="215"/>
      <c r="C227" s="255" t="s">
        <v>426</v>
      </c>
      <c r="D227" s="249"/>
      <c r="E227" s="250"/>
      <c r="F227" s="216"/>
      <c r="G227" s="216"/>
      <c r="H227" s="216"/>
      <c r="I227" s="216"/>
      <c r="J227" s="216"/>
      <c r="K227" s="216"/>
      <c r="L227" s="216"/>
      <c r="M227" s="216"/>
      <c r="N227" s="216"/>
      <c r="O227" s="216"/>
      <c r="P227" s="216"/>
      <c r="Q227" s="216"/>
      <c r="R227" s="216"/>
      <c r="S227" s="216"/>
      <c r="T227" s="216"/>
      <c r="U227" s="216"/>
      <c r="V227" s="216"/>
      <c r="W227" s="216"/>
      <c r="X227" s="207"/>
      <c r="Y227" s="207"/>
      <c r="Z227" s="207"/>
      <c r="AA227" s="207"/>
      <c r="AB227" s="207"/>
      <c r="AC227" s="207"/>
      <c r="AD227" s="207"/>
      <c r="AE227" s="207"/>
      <c r="AF227" s="207"/>
      <c r="AG227" s="207" t="s">
        <v>178</v>
      </c>
      <c r="AH227" s="207">
        <v>0</v>
      </c>
      <c r="AI227" s="207"/>
      <c r="AJ227" s="207"/>
      <c r="AK227" s="207"/>
      <c r="AL227" s="207"/>
      <c r="AM227" s="207"/>
      <c r="AN227" s="207"/>
      <c r="AO227" s="207"/>
      <c r="AP227" s="207"/>
      <c r="AQ227" s="207"/>
      <c r="AR227" s="207"/>
      <c r="AS227" s="207"/>
      <c r="AT227" s="207"/>
      <c r="AU227" s="207"/>
      <c r="AV227" s="207"/>
      <c r="AW227" s="207"/>
      <c r="AX227" s="207"/>
      <c r="AY227" s="207"/>
      <c r="AZ227" s="207"/>
      <c r="BA227" s="207"/>
      <c r="BB227" s="207"/>
      <c r="BC227" s="207"/>
      <c r="BD227" s="207"/>
      <c r="BE227" s="207"/>
      <c r="BF227" s="207"/>
      <c r="BG227" s="207"/>
      <c r="BH227" s="207"/>
    </row>
    <row r="228" spans="1:60" outlineLevel="1" x14ac:dyDescent="0.25">
      <c r="A228" s="214"/>
      <c r="B228" s="215"/>
      <c r="C228" s="255" t="s">
        <v>427</v>
      </c>
      <c r="D228" s="249"/>
      <c r="E228" s="250"/>
      <c r="F228" s="216"/>
      <c r="G228" s="216"/>
      <c r="H228" s="216"/>
      <c r="I228" s="216"/>
      <c r="J228" s="216"/>
      <c r="K228" s="216"/>
      <c r="L228" s="216"/>
      <c r="M228" s="216"/>
      <c r="N228" s="216"/>
      <c r="O228" s="216"/>
      <c r="P228" s="216"/>
      <c r="Q228" s="216"/>
      <c r="R228" s="216"/>
      <c r="S228" s="216"/>
      <c r="T228" s="216"/>
      <c r="U228" s="216"/>
      <c r="V228" s="216"/>
      <c r="W228" s="216"/>
      <c r="X228" s="207"/>
      <c r="Y228" s="207"/>
      <c r="Z228" s="207"/>
      <c r="AA228" s="207"/>
      <c r="AB228" s="207"/>
      <c r="AC228" s="207"/>
      <c r="AD228" s="207"/>
      <c r="AE228" s="207"/>
      <c r="AF228" s="207"/>
      <c r="AG228" s="207" t="s">
        <v>178</v>
      </c>
      <c r="AH228" s="207">
        <v>0</v>
      </c>
      <c r="AI228" s="207"/>
      <c r="AJ228" s="207"/>
      <c r="AK228" s="207"/>
      <c r="AL228" s="207"/>
      <c r="AM228" s="207"/>
      <c r="AN228" s="207"/>
      <c r="AO228" s="207"/>
      <c r="AP228" s="207"/>
      <c r="AQ228" s="207"/>
      <c r="AR228" s="207"/>
      <c r="AS228" s="207"/>
      <c r="AT228" s="207"/>
      <c r="AU228" s="207"/>
      <c r="AV228" s="207"/>
      <c r="AW228" s="207"/>
      <c r="AX228" s="207"/>
      <c r="AY228" s="207"/>
      <c r="AZ228" s="207"/>
      <c r="BA228" s="207"/>
      <c r="BB228" s="207"/>
      <c r="BC228" s="207"/>
      <c r="BD228" s="207"/>
      <c r="BE228" s="207"/>
      <c r="BF228" s="207"/>
      <c r="BG228" s="207"/>
      <c r="BH228" s="207"/>
    </row>
    <row r="229" spans="1:60" outlineLevel="1" x14ac:dyDescent="0.25">
      <c r="A229" s="214"/>
      <c r="B229" s="215"/>
      <c r="C229" s="255" t="s">
        <v>428</v>
      </c>
      <c r="D229" s="249"/>
      <c r="E229" s="250">
        <v>2.1688299999999998</v>
      </c>
      <c r="F229" s="216"/>
      <c r="G229" s="216"/>
      <c r="H229" s="216"/>
      <c r="I229" s="216"/>
      <c r="J229" s="216"/>
      <c r="K229" s="216"/>
      <c r="L229" s="216"/>
      <c r="M229" s="216"/>
      <c r="N229" s="216"/>
      <c r="O229" s="216"/>
      <c r="P229" s="216"/>
      <c r="Q229" s="216"/>
      <c r="R229" s="216"/>
      <c r="S229" s="216"/>
      <c r="T229" s="216"/>
      <c r="U229" s="216"/>
      <c r="V229" s="216"/>
      <c r="W229" s="216"/>
      <c r="X229" s="207"/>
      <c r="Y229" s="207"/>
      <c r="Z229" s="207"/>
      <c r="AA229" s="207"/>
      <c r="AB229" s="207"/>
      <c r="AC229" s="207"/>
      <c r="AD229" s="207"/>
      <c r="AE229" s="207"/>
      <c r="AF229" s="207"/>
      <c r="AG229" s="207" t="s">
        <v>178</v>
      </c>
      <c r="AH229" s="207">
        <v>0</v>
      </c>
      <c r="AI229" s="207"/>
      <c r="AJ229" s="207"/>
      <c r="AK229" s="207"/>
      <c r="AL229" s="207"/>
      <c r="AM229" s="207"/>
      <c r="AN229" s="207"/>
      <c r="AO229" s="207"/>
      <c r="AP229" s="207"/>
      <c r="AQ229" s="207"/>
      <c r="AR229" s="207"/>
      <c r="AS229" s="207"/>
      <c r="AT229" s="207"/>
      <c r="AU229" s="207"/>
      <c r="AV229" s="207"/>
      <c r="AW229" s="207"/>
      <c r="AX229" s="207"/>
      <c r="AY229" s="207"/>
      <c r="AZ229" s="207"/>
      <c r="BA229" s="207"/>
      <c r="BB229" s="207"/>
      <c r="BC229" s="207"/>
      <c r="BD229" s="207"/>
      <c r="BE229" s="207"/>
      <c r="BF229" s="207"/>
      <c r="BG229" s="207"/>
      <c r="BH229" s="207"/>
    </row>
    <row r="230" spans="1:60" outlineLevel="1" x14ac:dyDescent="0.25">
      <c r="A230" s="224">
        <v>85</v>
      </c>
      <c r="B230" s="225" t="s">
        <v>441</v>
      </c>
      <c r="C230" s="242" t="s">
        <v>442</v>
      </c>
      <c r="D230" s="226" t="s">
        <v>322</v>
      </c>
      <c r="E230" s="227">
        <v>17.350670000000001</v>
      </c>
      <c r="F230" s="228"/>
      <c r="G230" s="229">
        <f>ROUND(E230*F230,2)</f>
        <v>0</v>
      </c>
      <c r="H230" s="228"/>
      <c r="I230" s="229">
        <f>ROUND(E230*H230,2)</f>
        <v>0</v>
      </c>
      <c r="J230" s="228"/>
      <c r="K230" s="229">
        <f>ROUND(E230*J230,2)</f>
        <v>0</v>
      </c>
      <c r="L230" s="229">
        <v>21</v>
      </c>
      <c r="M230" s="229">
        <f>G230*(1+L230/100)</f>
        <v>0</v>
      </c>
      <c r="N230" s="229">
        <v>0</v>
      </c>
      <c r="O230" s="229">
        <f>ROUND(E230*N230,2)</f>
        <v>0</v>
      </c>
      <c r="P230" s="229">
        <v>0</v>
      </c>
      <c r="Q230" s="229">
        <f>ROUND(E230*P230,2)</f>
        <v>0</v>
      </c>
      <c r="R230" s="229" t="s">
        <v>265</v>
      </c>
      <c r="S230" s="229" t="s">
        <v>148</v>
      </c>
      <c r="T230" s="230" t="s">
        <v>148</v>
      </c>
      <c r="U230" s="216">
        <v>0.105</v>
      </c>
      <c r="V230" s="216">
        <f>ROUND(E230*U230,2)</f>
        <v>1.82</v>
      </c>
      <c r="W230" s="216"/>
      <c r="X230" s="207"/>
      <c r="Y230" s="207"/>
      <c r="Z230" s="207"/>
      <c r="AA230" s="207"/>
      <c r="AB230" s="207"/>
      <c r="AC230" s="207"/>
      <c r="AD230" s="207"/>
      <c r="AE230" s="207"/>
      <c r="AF230" s="207"/>
      <c r="AG230" s="207" t="s">
        <v>425</v>
      </c>
      <c r="AH230" s="207"/>
      <c r="AI230" s="207"/>
      <c r="AJ230" s="207"/>
      <c r="AK230" s="207"/>
      <c r="AL230" s="207"/>
      <c r="AM230" s="207"/>
      <c r="AN230" s="207"/>
      <c r="AO230" s="207"/>
      <c r="AP230" s="207"/>
      <c r="AQ230" s="207"/>
      <c r="AR230" s="207"/>
      <c r="AS230" s="207"/>
      <c r="AT230" s="207"/>
      <c r="AU230" s="207"/>
      <c r="AV230" s="207"/>
      <c r="AW230" s="207"/>
      <c r="AX230" s="207"/>
      <c r="AY230" s="207"/>
      <c r="AZ230" s="207"/>
      <c r="BA230" s="207"/>
      <c r="BB230" s="207"/>
      <c r="BC230" s="207"/>
      <c r="BD230" s="207"/>
      <c r="BE230" s="207"/>
      <c r="BF230" s="207"/>
      <c r="BG230" s="207"/>
      <c r="BH230" s="207"/>
    </row>
    <row r="231" spans="1:60" outlineLevel="1" x14ac:dyDescent="0.25">
      <c r="A231" s="214"/>
      <c r="B231" s="215"/>
      <c r="C231" s="255" t="s">
        <v>426</v>
      </c>
      <c r="D231" s="249"/>
      <c r="E231" s="250"/>
      <c r="F231" s="216"/>
      <c r="G231" s="216"/>
      <c r="H231" s="216"/>
      <c r="I231" s="216"/>
      <c r="J231" s="216"/>
      <c r="K231" s="216"/>
      <c r="L231" s="216"/>
      <c r="M231" s="216"/>
      <c r="N231" s="216"/>
      <c r="O231" s="216"/>
      <c r="P231" s="216"/>
      <c r="Q231" s="216"/>
      <c r="R231" s="216"/>
      <c r="S231" s="216"/>
      <c r="T231" s="216"/>
      <c r="U231" s="216"/>
      <c r="V231" s="216"/>
      <c r="W231" s="216"/>
      <c r="X231" s="207"/>
      <c r="Y231" s="207"/>
      <c r="Z231" s="207"/>
      <c r="AA231" s="207"/>
      <c r="AB231" s="207"/>
      <c r="AC231" s="207"/>
      <c r="AD231" s="207"/>
      <c r="AE231" s="207"/>
      <c r="AF231" s="207"/>
      <c r="AG231" s="207" t="s">
        <v>178</v>
      </c>
      <c r="AH231" s="207">
        <v>0</v>
      </c>
      <c r="AI231" s="207"/>
      <c r="AJ231" s="207"/>
      <c r="AK231" s="207"/>
      <c r="AL231" s="207"/>
      <c r="AM231" s="207"/>
      <c r="AN231" s="207"/>
      <c r="AO231" s="207"/>
      <c r="AP231" s="207"/>
      <c r="AQ231" s="207"/>
      <c r="AR231" s="207"/>
      <c r="AS231" s="207"/>
      <c r="AT231" s="207"/>
      <c r="AU231" s="207"/>
      <c r="AV231" s="207"/>
      <c r="AW231" s="207"/>
      <c r="AX231" s="207"/>
      <c r="AY231" s="207"/>
      <c r="AZ231" s="207"/>
      <c r="BA231" s="207"/>
      <c r="BB231" s="207"/>
      <c r="BC231" s="207"/>
      <c r="BD231" s="207"/>
      <c r="BE231" s="207"/>
      <c r="BF231" s="207"/>
      <c r="BG231" s="207"/>
      <c r="BH231" s="207"/>
    </row>
    <row r="232" spans="1:60" outlineLevel="1" x14ac:dyDescent="0.25">
      <c r="A232" s="214"/>
      <c r="B232" s="215"/>
      <c r="C232" s="255" t="s">
        <v>427</v>
      </c>
      <c r="D232" s="249"/>
      <c r="E232" s="250"/>
      <c r="F232" s="216"/>
      <c r="G232" s="216"/>
      <c r="H232" s="216"/>
      <c r="I232" s="216"/>
      <c r="J232" s="216"/>
      <c r="K232" s="216"/>
      <c r="L232" s="216"/>
      <c r="M232" s="216"/>
      <c r="N232" s="216"/>
      <c r="O232" s="216"/>
      <c r="P232" s="216"/>
      <c r="Q232" s="216"/>
      <c r="R232" s="216"/>
      <c r="S232" s="216"/>
      <c r="T232" s="216"/>
      <c r="U232" s="216"/>
      <c r="V232" s="216"/>
      <c r="W232" s="216"/>
      <c r="X232" s="207"/>
      <c r="Y232" s="207"/>
      <c r="Z232" s="207"/>
      <c r="AA232" s="207"/>
      <c r="AB232" s="207"/>
      <c r="AC232" s="207"/>
      <c r="AD232" s="207"/>
      <c r="AE232" s="207"/>
      <c r="AF232" s="207"/>
      <c r="AG232" s="207" t="s">
        <v>178</v>
      </c>
      <c r="AH232" s="207">
        <v>0</v>
      </c>
      <c r="AI232" s="207"/>
      <c r="AJ232" s="207"/>
      <c r="AK232" s="207"/>
      <c r="AL232" s="207"/>
      <c r="AM232" s="207"/>
      <c r="AN232" s="207"/>
      <c r="AO232" s="207"/>
      <c r="AP232" s="207"/>
      <c r="AQ232" s="207"/>
      <c r="AR232" s="207"/>
      <c r="AS232" s="207"/>
      <c r="AT232" s="207"/>
      <c r="AU232" s="207"/>
      <c r="AV232" s="207"/>
      <c r="AW232" s="207"/>
      <c r="AX232" s="207"/>
      <c r="AY232" s="207"/>
      <c r="AZ232" s="207"/>
      <c r="BA232" s="207"/>
      <c r="BB232" s="207"/>
      <c r="BC232" s="207"/>
      <c r="BD232" s="207"/>
      <c r="BE232" s="207"/>
      <c r="BF232" s="207"/>
      <c r="BG232" s="207"/>
      <c r="BH232" s="207"/>
    </row>
    <row r="233" spans="1:60" outlineLevel="1" x14ac:dyDescent="0.25">
      <c r="A233" s="214"/>
      <c r="B233" s="215"/>
      <c r="C233" s="255" t="s">
        <v>443</v>
      </c>
      <c r="D233" s="249"/>
      <c r="E233" s="250">
        <v>17.350670000000001</v>
      </c>
      <c r="F233" s="216"/>
      <c r="G233" s="216"/>
      <c r="H233" s="216"/>
      <c r="I233" s="216"/>
      <c r="J233" s="216"/>
      <c r="K233" s="216"/>
      <c r="L233" s="216"/>
      <c r="M233" s="216"/>
      <c r="N233" s="216"/>
      <c r="O233" s="216"/>
      <c r="P233" s="216"/>
      <c r="Q233" s="216"/>
      <c r="R233" s="216"/>
      <c r="S233" s="216"/>
      <c r="T233" s="216"/>
      <c r="U233" s="216"/>
      <c r="V233" s="216"/>
      <c r="W233" s="216"/>
      <c r="X233" s="207"/>
      <c r="Y233" s="207"/>
      <c r="Z233" s="207"/>
      <c r="AA233" s="207"/>
      <c r="AB233" s="207"/>
      <c r="AC233" s="207"/>
      <c r="AD233" s="207"/>
      <c r="AE233" s="207"/>
      <c r="AF233" s="207"/>
      <c r="AG233" s="207" t="s">
        <v>178</v>
      </c>
      <c r="AH233" s="207">
        <v>0</v>
      </c>
      <c r="AI233" s="207"/>
      <c r="AJ233" s="207"/>
      <c r="AK233" s="207"/>
      <c r="AL233" s="207"/>
      <c r="AM233" s="207"/>
      <c r="AN233" s="207"/>
      <c r="AO233" s="207"/>
      <c r="AP233" s="207"/>
      <c r="AQ233" s="207"/>
      <c r="AR233" s="207"/>
      <c r="AS233" s="207"/>
      <c r="AT233" s="207"/>
      <c r="AU233" s="207"/>
      <c r="AV233" s="207"/>
      <c r="AW233" s="207"/>
      <c r="AX233" s="207"/>
      <c r="AY233" s="207"/>
      <c r="AZ233" s="207"/>
      <c r="BA233" s="207"/>
      <c r="BB233" s="207"/>
      <c r="BC233" s="207"/>
      <c r="BD233" s="207"/>
      <c r="BE233" s="207"/>
      <c r="BF233" s="207"/>
      <c r="BG233" s="207"/>
      <c r="BH233" s="207"/>
    </row>
    <row r="234" spans="1:60" outlineLevel="1" x14ac:dyDescent="0.25">
      <c r="A234" s="224">
        <v>86</v>
      </c>
      <c r="B234" s="225" t="s">
        <v>444</v>
      </c>
      <c r="C234" s="242" t="s">
        <v>445</v>
      </c>
      <c r="D234" s="226" t="s">
        <v>322</v>
      </c>
      <c r="E234" s="227">
        <v>2.1688299999999998</v>
      </c>
      <c r="F234" s="228"/>
      <c r="G234" s="229">
        <f>ROUND(E234*F234,2)</f>
        <v>0</v>
      </c>
      <c r="H234" s="228"/>
      <c r="I234" s="229">
        <f>ROUND(E234*H234,2)</f>
        <v>0</v>
      </c>
      <c r="J234" s="228"/>
      <c r="K234" s="229">
        <f>ROUND(E234*J234,2)</f>
        <v>0</v>
      </c>
      <c r="L234" s="229">
        <v>21</v>
      </c>
      <c r="M234" s="229">
        <f>G234*(1+L234/100)</f>
        <v>0</v>
      </c>
      <c r="N234" s="229">
        <v>0</v>
      </c>
      <c r="O234" s="229">
        <f>ROUND(E234*N234,2)</f>
        <v>0</v>
      </c>
      <c r="P234" s="229">
        <v>0</v>
      </c>
      <c r="Q234" s="229">
        <f>ROUND(E234*P234,2)</f>
        <v>0</v>
      </c>
      <c r="R234" s="229"/>
      <c r="S234" s="229" t="s">
        <v>162</v>
      </c>
      <c r="T234" s="230" t="s">
        <v>149</v>
      </c>
      <c r="U234" s="216">
        <v>0</v>
      </c>
      <c r="V234" s="216">
        <f>ROUND(E234*U234,2)</f>
        <v>0</v>
      </c>
      <c r="W234" s="216"/>
      <c r="X234" s="207"/>
      <c r="Y234" s="207"/>
      <c r="Z234" s="207"/>
      <c r="AA234" s="207"/>
      <c r="AB234" s="207"/>
      <c r="AC234" s="207"/>
      <c r="AD234" s="207"/>
      <c r="AE234" s="207"/>
      <c r="AF234" s="207"/>
      <c r="AG234" s="207" t="s">
        <v>425</v>
      </c>
      <c r="AH234" s="207"/>
      <c r="AI234" s="207"/>
      <c r="AJ234" s="207"/>
      <c r="AK234" s="207"/>
      <c r="AL234" s="207"/>
      <c r="AM234" s="207"/>
      <c r="AN234" s="207"/>
      <c r="AO234" s="207"/>
      <c r="AP234" s="207"/>
      <c r="AQ234" s="207"/>
      <c r="AR234" s="207"/>
      <c r="AS234" s="207"/>
      <c r="AT234" s="207"/>
      <c r="AU234" s="207"/>
      <c r="AV234" s="207"/>
      <c r="AW234" s="207"/>
      <c r="AX234" s="207"/>
      <c r="AY234" s="207"/>
      <c r="AZ234" s="207"/>
      <c r="BA234" s="207"/>
      <c r="BB234" s="207"/>
      <c r="BC234" s="207"/>
      <c r="BD234" s="207"/>
      <c r="BE234" s="207"/>
      <c r="BF234" s="207"/>
      <c r="BG234" s="207"/>
      <c r="BH234" s="207"/>
    </row>
    <row r="235" spans="1:60" outlineLevel="1" x14ac:dyDescent="0.25">
      <c r="A235" s="214"/>
      <c r="B235" s="215"/>
      <c r="C235" s="255" t="s">
        <v>426</v>
      </c>
      <c r="D235" s="249"/>
      <c r="E235" s="250"/>
      <c r="F235" s="216"/>
      <c r="G235" s="216"/>
      <c r="H235" s="216"/>
      <c r="I235" s="216"/>
      <c r="J235" s="216"/>
      <c r="K235" s="216"/>
      <c r="L235" s="216"/>
      <c r="M235" s="216"/>
      <c r="N235" s="216"/>
      <c r="O235" s="216"/>
      <c r="P235" s="216"/>
      <c r="Q235" s="216"/>
      <c r="R235" s="216"/>
      <c r="S235" s="216"/>
      <c r="T235" s="216"/>
      <c r="U235" s="216"/>
      <c r="V235" s="216"/>
      <c r="W235" s="216"/>
      <c r="X235" s="207"/>
      <c r="Y235" s="207"/>
      <c r="Z235" s="207"/>
      <c r="AA235" s="207"/>
      <c r="AB235" s="207"/>
      <c r="AC235" s="207"/>
      <c r="AD235" s="207"/>
      <c r="AE235" s="207"/>
      <c r="AF235" s="207"/>
      <c r="AG235" s="207" t="s">
        <v>178</v>
      </c>
      <c r="AH235" s="207">
        <v>0</v>
      </c>
      <c r="AI235" s="207"/>
      <c r="AJ235" s="207"/>
      <c r="AK235" s="207"/>
      <c r="AL235" s="207"/>
      <c r="AM235" s="207"/>
      <c r="AN235" s="207"/>
      <c r="AO235" s="207"/>
      <c r="AP235" s="207"/>
      <c r="AQ235" s="207"/>
      <c r="AR235" s="207"/>
      <c r="AS235" s="207"/>
      <c r="AT235" s="207"/>
      <c r="AU235" s="207"/>
      <c r="AV235" s="207"/>
      <c r="AW235" s="207"/>
      <c r="AX235" s="207"/>
      <c r="AY235" s="207"/>
      <c r="AZ235" s="207"/>
      <c r="BA235" s="207"/>
      <c r="BB235" s="207"/>
      <c r="BC235" s="207"/>
      <c r="BD235" s="207"/>
      <c r="BE235" s="207"/>
      <c r="BF235" s="207"/>
      <c r="BG235" s="207"/>
      <c r="BH235" s="207"/>
    </row>
    <row r="236" spans="1:60" outlineLevel="1" x14ac:dyDescent="0.25">
      <c r="A236" s="214"/>
      <c r="B236" s="215"/>
      <c r="C236" s="255" t="s">
        <v>427</v>
      </c>
      <c r="D236" s="249"/>
      <c r="E236" s="250"/>
      <c r="F236" s="216"/>
      <c r="G236" s="216"/>
      <c r="H236" s="216"/>
      <c r="I236" s="216"/>
      <c r="J236" s="216"/>
      <c r="K236" s="216"/>
      <c r="L236" s="216"/>
      <c r="M236" s="216"/>
      <c r="N236" s="216"/>
      <c r="O236" s="216"/>
      <c r="P236" s="216"/>
      <c r="Q236" s="216"/>
      <c r="R236" s="216"/>
      <c r="S236" s="216"/>
      <c r="T236" s="216"/>
      <c r="U236" s="216"/>
      <c r="V236" s="216"/>
      <c r="W236" s="216"/>
      <c r="X236" s="207"/>
      <c r="Y236" s="207"/>
      <c r="Z236" s="207"/>
      <c r="AA236" s="207"/>
      <c r="AB236" s="207"/>
      <c r="AC236" s="207"/>
      <c r="AD236" s="207"/>
      <c r="AE236" s="207"/>
      <c r="AF236" s="207"/>
      <c r="AG236" s="207" t="s">
        <v>178</v>
      </c>
      <c r="AH236" s="207">
        <v>0</v>
      </c>
      <c r="AI236" s="207"/>
      <c r="AJ236" s="207"/>
      <c r="AK236" s="207"/>
      <c r="AL236" s="207"/>
      <c r="AM236" s="207"/>
      <c r="AN236" s="207"/>
      <c r="AO236" s="207"/>
      <c r="AP236" s="207"/>
      <c r="AQ236" s="207"/>
      <c r="AR236" s="207"/>
      <c r="AS236" s="207"/>
      <c r="AT236" s="207"/>
      <c r="AU236" s="207"/>
      <c r="AV236" s="207"/>
      <c r="AW236" s="207"/>
      <c r="AX236" s="207"/>
      <c r="AY236" s="207"/>
      <c r="AZ236" s="207"/>
      <c r="BA236" s="207"/>
      <c r="BB236" s="207"/>
      <c r="BC236" s="207"/>
      <c r="BD236" s="207"/>
      <c r="BE236" s="207"/>
      <c r="BF236" s="207"/>
      <c r="BG236" s="207"/>
      <c r="BH236" s="207"/>
    </row>
    <row r="237" spans="1:60" outlineLevel="1" x14ac:dyDescent="0.25">
      <c r="A237" s="214"/>
      <c r="B237" s="215"/>
      <c r="C237" s="255" t="s">
        <v>428</v>
      </c>
      <c r="D237" s="249"/>
      <c r="E237" s="250">
        <v>2.1688299999999998</v>
      </c>
      <c r="F237" s="216"/>
      <c r="G237" s="216"/>
      <c r="H237" s="216"/>
      <c r="I237" s="216"/>
      <c r="J237" s="216"/>
      <c r="K237" s="216"/>
      <c r="L237" s="216"/>
      <c r="M237" s="216"/>
      <c r="N237" s="216"/>
      <c r="O237" s="216"/>
      <c r="P237" s="216"/>
      <c r="Q237" s="216"/>
      <c r="R237" s="216"/>
      <c r="S237" s="216"/>
      <c r="T237" s="216"/>
      <c r="U237" s="216"/>
      <c r="V237" s="216"/>
      <c r="W237" s="216"/>
      <c r="X237" s="207"/>
      <c r="Y237" s="207"/>
      <c r="Z237" s="207"/>
      <c r="AA237" s="207"/>
      <c r="AB237" s="207"/>
      <c r="AC237" s="207"/>
      <c r="AD237" s="207"/>
      <c r="AE237" s="207"/>
      <c r="AF237" s="207"/>
      <c r="AG237" s="207" t="s">
        <v>178</v>
      </c>
      <c r="AH237" s="207">
        <v>0</v>
      </c>
      <c r="AI237" s="207"/>
      <c r="AJ237" s="207"/>
      <c r="AK237" s="207"/>
      <c r="AL237" s="207"/>
      <c r="AM237" s="207"/>
      <c r="AN237" s="207"/>
      <c r="AO237" s="207"/>
      <c r="AP237" s="207"/>
      <c r="AQ237" s="207"/>
      <c r="AR237" s="207"/>
      <c r="AS237" s="207"/>
      <c r="AT237" s="207"/>
      <c r="AU237" s="207"/>
      <c r="AV237" s="207"/>
      <c r="AW237" s="207"/>
      <c r="AX237" s="207"/>
      <c r="AY237" s="207"/>
      <c r="AZ237" s="207"/>
      <c r="BA237" s="207"/>
      <c r="BB237" s="207"/>
      <c r="BC237" s="207"/>
      <c r="BD237" s="207"/>
      <c r="BE237" s="207"/>
      <c r="BF237" s="207"/>
      <c r="BG237" s="207"/>
      <c r="BH237" s="207"/>
    </row>
    <row r="238" spans="1:60" x14ac:dyDescent="0.25">
      <c r="A238" s="5"/>
      <c r="B238" s="6"/>
      <c r="C238" s="245"/>
      <c r="D238" s="8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AE238">
        <v>15</v>
      </c>
      <c r="AF238">
        <v>21</v>
      </c>
    </row>
    <row r="239" spans="1:60" x14ac:dyDescent="0.25">
      <c r="A239" s="210"/>
      <c r="B239" s="211" t="s">
        <v>29</v>
      </c>
      <c r="C239" s="246"/>
      <c r="D239" s="212"/>
      <c r="E239" s="213"/>
      <c r="F239" s="213"/>
      <c r="G239" s="240">
        <f>G8+G18+G58+G60+G63+G67+G74+G117+G123+G125+G127+G131+G137+G154+G167+G179+G189+G191+G199+G201+G203+G205+G207</f>
        <v>0</v>
      </c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AE239">
        <f>SUMIF(L7:L237,AE238,G7:G237)</f>
        <v>0</v>
      </c>
      <c r="AF239">
        <f>SUMIF(L7:L237,AF238,G7:G237)</f>
        <v>0</v>
      </c>
      <c r="AG239" t="s">
        <v>169</v>
      </c>
    </row>
    <row r="240" spans="1:60" x14ac:dyDescent="0.25">
      <c r="A240" s="248" t="s">
        <v>446</v>
      </c>
      <c r="B240" s="248"/>
      <c r="C240" s="245"/>
      <c r="D240" s="8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</row>
    <row r="241" spans="1:33" x14ac:dyDescent="0.25">
      <c r="A241" s="5"/>
      <c r="B241" s="6" t="s">
        <v>447</v>
      </c>
      <c r="C241" s="245" t="s">
        <v>448</v>
      </c>
      <c r="D241" s="8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AG241" t="s">
        <v>449</v>
      </c>
    </row>
    <row r="242" spans="1:33" x14ac:dyDescent="0.25">
      <c r="A242" s="5"/>
      <c r="B242" s="6" t="s">
        <v>450</v>
      </c>
      <c r="C242" s="245" t="s">
        <v>451</v>
      </c>
      <c r="D242" s="8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AG242" t="s">
        <v>452</v>
      </c>
    </row>
    <row r="243" spans="1:33" x14ac:dyDescent="0.25">
      <c r="A243" s="5"/>
      <c r="B243" s="6"/>
      <c r="C243" s="245" t="s">
        <v>453</v>
      </c>
      <c r="D243" s="8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AG243" t="s">
        <v>454</v>
      </c>
    </row>
    <row r="244" spans="1:33" x14ac:dyDescent="0.25">
      <c r="A244" s="5"/>
      <c r="B244" s="6"/>
      <c r="C244" s="245"/>
      <c r="D244" s="8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</row>
    <row r="245" spans="1:33" x14ac:dyDescent="0.25">
      <c r="C245" s="247"/>
      <c r="D245" s="191"/>
      <c r="AG245" t="s">
        <v>170</v>
      </c>
    </row>
    <row r="246" spans="1:33" x14ac:dyDescent="0.25">
      <c r="D246" s="191"/>
    </row>
    <row r="247" spans="1:33" x14ac:dyDescent="0.25">
      <c r="D247" s="191"/>
    </row>
    <row r="248" spans="1:33" x14ac:dyDescent="0.25">
      <c r="D248" s="191"/>
    </row>
    <row r="249" spans="1:33" x14ac:dyDescent="0.25">
      <c r="D249" s="191"/>
    </row>
    <row r="250" spans="1:33" x14ac:dyDescent="0.25">
      <c r="D250" s="191"/>
    </row>
    <row r="251" spans="1:33" x14ac:dyDescent="0.25">
      <c r="D251" s="191"/>
    </row>
    <row r="252" spans="1:33" x14ac:dyDescent="0.25">
      <c r="D252" s="191"/>
    </row>
    <row r="253" spans="1:33" x14ac:dyDescent="0.25">
      <c r="D253" s="191"/>
    </row>
    <row r="254" spans="1:33" x14ac:dyDescent="0.25">
      <c r="D254" s="191"/>
    </row>
    <row r="255" spans="1:33" x14ac:dyDescent="0.25">
      <c r="D255" s="191"/>
    </row>
    <row r="256" spans="1:33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0NO/YcuYyNHRqLPg0CpNTgMx+/PqYYZNO+jogEt1dMGbhIa7pgoIFntGWkhrIFDsj+ZIAzKxVybDz7sx1LRi2Q==" saltValue="aRLNO6XIVmbXu/lLl8FUxg==" spinCount="100000" sheet="1"/>
  <mergeCells count="34">
    <mergeCell ref="C159:G159"/>
    <mergeCell ref="C163:G163"/>
    <mergeCell ref="C169:G169"/>
    <mergeCell ref="C193:G193"/>
    <mergeCell ref="C217:G217"/>
    <mergeCell ref="C226:G226"/>
    <mergeCell ref="C119:G119"/>
    <mergeCell ref="C129:G129"/>
    <mergeCell ref="C133:G133"/>
    <mergeCell ref="C140:G140"/>
    <mergeCell ref="C143:G143"/>
    <mergeCell ref="C150:G150"/>
    <mergeCell ref="C53:G53"/>
    <mergeCell ref="C72:G72"/>
    <mergeCell ref="C76:G76"/>
    <mergeCell ref="C80:G80"/>
    <mergeCell ref="C83:G83"/>
    <mergeCell ref="C93:G93"/>
    <mergeCell ref="C23:G23"/>
    <mergeCell ref="C32:G32"/>
    <mergeCell ref="C38:G38"/>
    <mergeCell ref="C41:G41"/>
    <mergeCell ref="C44:G44"/>
    <mergeCell ref="C50:G50"/>
    <mergeCell ref="A1:G1"/>
    <mergeCell ref="C2:G2"/>
    <mergeCell ref="C3:G3"/>
    <mergeCell ref="C4:G4"/>
    <mergeCell ref="A240:B240"/>
    <mergeCell ref="C13:G13"/>
    <mergeCell ref="C14:G14"/>
    <mergeCell ref="C15:G15"/>
    <mergeCell ref="C16:G16"/>
    <mergeCell ref="C20:G20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1-XVII-DVD(2017)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1-XVII-DVD(2017) Pol'!Názvy_tisku</vt:lpstr>
      <vt:lpstr>oadresa</vt:lpstr>
      <vt:lpstr>Stavba!Objednatel</vt:lpstr>
      <vt:lpstr>Stavba!Objekt</vt:lpstr>
      <vt:lpstr>'00 0-DVD Naklady'!Oblast_tisku</vt:lpstr>
      <vt:lpstr>'1 1-XVII-DVD(2017)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2018-01-23T13:07:35Z</cp:lastPrinted>
  <dcterms:created xsi:type="dcterms:W3CDTF">2009-04-08T07:15:50Z</dcterms:created>
  <dcterms:modified xsi:type="dcterms:W3CDTF">2018-01-23T13:08:46Z</dcterms:modified>
</cp:coreProperties>
</file>